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9750" firstSheet="1" activeTab="12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2" r:id="rId9"/>
    <sheet name="п.3.2" sheetId="23" r:id="rId10"/>
    <sheet name="п.3.3" sheetId="24" r:id="rId11"/>
    <sheet name="п. 3.4" sheetId="25" r:id="rId12"/>
    <sheet name="п.3.5" sheetId="26" r:id="rId13"/>
    <sheet name="п.4.1" sheetId="12" r:id="rId14"/>
    <sheet name="п.4.2" sheetId="15" r:id="rId15"/>
    <sheet name="п.4.3" sheetId="16" r:id="rId16"/>
    <sheet name="п.4.4" sheetId="13" r:id="rId17"/>
    <sheet name="п.4.5" sheetId="17" r:id="rId18"/>
    <sheet name="п.4.6" sheetId="18" r:id="rId19"/>
    <sheet name="п.4.7" sheetId="19" r:id="rId20"/>
    <sheet name="п.4.8" sheetId="20" r:id="rId21"/>
    <sheet name="п.4.9" sheetId="21" r:id="rId22"/>
  </sheets>
  <definedNames>
    <definedName name="sub_17400" localSheetId="13">п.4.1!#REF!</definedName>
    <definedName name="sub_17400" localSheetId="16">п.4.4!#REF!</definedName>
    <definedName name="sub_17403" localSheetId="15">п.4.3!$A$1</definedName>
    <definedName name="_xlnm.Print_Area" localSheetId="11">'п. 3.4'!$A$1:$R$22</definedName>
    <definedName name="_xlnm.Print_Area" localSheetId="2">п.1.3!$A$1:$H$54</definedName>
    <definedName name="_xlnm.Print_Area" localSheetId="3">п.1.4!$A$1:$F$18</definedName>
    <definedName name="_xlnm.Print_Area" localSheetId="8">п.3.1!$A$1:$F$31</definedName>
    <definedName name="_xlnm.Print_Area" localSheetId="9">п.3.2!$A$1:$U$6</definedName>
    <definedName name="_xlnm.Print_Area" localSheetId="10">п.3.3!$A$1:$V$2</definedName>
    <definedName name="_xlnm.Print_Area" localSheetId="12">п.3.5!$A$1:$K$26</definedName>
    <definedName name="_xlnm.Print_Area" localSheetId="19">п.4.7!$A$1:$C$8</definedName>
    <definedName name="_xlnm.Print_Area" localSheetId="20">п.4.8!$A$1:$B$5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A9" i="21" l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B9" i="2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8" i="21"/>
  <c r="A8" i="21"/>
  <c r="E31" i="8" l="1"/>
  <c r="E30" i="8"/>
  <c r="E28" i="8"/>
  <c r="E26" i="8"/>
  <c r="E25" i="8"/>
  <c r="E24" i="8"/>
  <c r="E22" i="8"/>
  <c r="E20" i="8"/>
  <c r="E19" i="8"/>
  <c r="E18" i="8"/>
  <c r="E16" i="8"/>
  <c r="E14" i="8"/>
  <c r="E13" i="8"/>
  <c r="E12" i="8"/>
  <c r="E10" i="8"/>
  <c r="E8" i="8"/>
  <c r="E54" i="6" l="1"/>
  <c r="E53" i="6"/>
  <c r="E52" i="6"/>
  <c r="E43" i="6"/>
  <c r="D43" i="6"/>
  <c r="E41" i="6"/>
  <c r="F41" i="6" s="1"/>
  <c r="D41" i="6"/>
  <c r="F40" i="6"/>
  <c r="F39" i="6"/>
  <c r="F38" i="6"/>
  <c r="F37" i="6"/>
  <c r="E36" i="6"/>
  <c r="F36" i="6" s="1"/>
  <c r="D36" i="6"/>
  <c r="D44" i="6" s="1"/>
  <c r="E35" i="6"/>
  <c r="D35" i="6"/>
  <c r="F34" i="6"/>
  <c r="F33" i="6"/>
  <c r="F32" i="6"/>
  <c r="E44" i="6" l="1"/>
  <c r="E40" i="5"/>
  <c r="E39" i="5"/>
  <c r="E36" i="5"/>
  <c r="E33" i="5"/>
  <c r="E32" i="5"/>
  <c r="E31" i="5"/>
  <c r="E30" i="5"/>
  <c r="D29" i="5"/>
  <c r="E29" i="5" s="1"/>
  <c r="C29" i="5"/>
  <c r="E27" i="5"/>
  <c r="E26" i="5"/>
  <c r="E24" i="5"/>
  <c r="E22" i="5"/>
  <c r="E17" i="5"/>
  <c r="E16" i="5"/>
  <c r="E14" i="5"/>
  <c r="E13" i="5"/>
  <c r="E12" i="5"/>
  <c r="E10" i="5"/>
  <c r="E9" i="5"/>
  <c r="E8" i="5"/>
  <c r="E5" i="5"/>
  <c r="F44" i="6" l="1"/>
  <c r="F10" i="7" l="1"/>
  <c r="F13" i="7"/>
  <c r="F15" i="7"/>
  <c r="F16" i="7"/>
  <c r="F9" i="7"/>
  <c r="D45" i="6"/>
  <c r="D42" i="6" s="1"/>
  <c r="E45" i="6" l="1"/>
  <c r="F45" i="6" l="1"/>
  <c r="E42" i="6"/>
  <c r="F42" i="6" s="1"/>
</calcChain>
</file>

<file path=xl/sharedStrings.xml><?xml version="1.0" encoding="utf-8"?>
<sst xmlns="http://schemas.openxmlformats.org/spreadsheetml/2006/main" count="931" uniqueCount="391">
  <si>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</si>
  <si>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</si>
  <si>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</si>
  <si>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</si>
  <si>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</si>
  <si>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№ п/п</t>
  </si>
  <si>
    <t>Наименование показателя</t>
  </si>
  <si>
    <t>2015 год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</si>
  <si>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</si>
  <si>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</si>
  <si>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</si>
  <si>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</si>
  <si>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</si>
  <si>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</si>
  <si>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</si>
  <si>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</si>
  <si>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</si>
  <si>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</si>
  <si>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</si>
  <si>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</si>
  <si>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</si>
  <si>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</si>
  <si>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</si>
  <si>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</si>
  <si>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</si>
  <si>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</si>
  <si>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</si>
  <si>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</si>
  <si>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</si>
  <si>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</si>
  <si>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</si>
  <si>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</si>
  <si>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</si>
  <si>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</si>
  <si>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</si>
  <si>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</si>
  <si>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</si>
  <si>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</si>
  <si>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</si>
  <si>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</si>
  <si>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</si>
  <si>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</si>
  <si>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</si>
  <si>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</si>
  <si>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</si>
  <si>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</si>
  <si>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</si>
  <si>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</si>
  <si>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</si>
  <si>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</si>
  <si>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</si>
  <si>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</si>
  <si>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</si>
  <si>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</si>
  <si>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</si>
  <si>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</si>
  <si>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</si>
  <si>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</si>
  <si>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</si>
  <si>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</si>
  <si>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</si>
  <si>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</si>
  <si>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</si>
  <si>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</si>
  <si>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</si>
  <si>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</si>
  <si>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</si>
  <si>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</si>
  <si>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</si>
  <si>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</si>
  <si>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</si>
  <si>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</si>
  <si>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</si>
  <si>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</si>
  <si>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</si>
  <si>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</si>
  <si>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КЛ до1кВ</t>
  </si>
  <si>
    <t>НН_Всего</t>
  </si>
  <si>
    <t>Всего</t>
  </si>
  <si>
    <t>СН 1</t>
  </si>
  <si>
    <t>СН 2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</si>
  <si>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</si>
  <si>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</si>
  <si>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</si>
  <si>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</si>
  <si>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</si>
  <si>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</si>
  <si>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</si>
  <si>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</si>
  <si>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</si>
  <si>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</si>
  <si>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</si>
  <si>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</si>
  <si>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</si>
  <si>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</si>
  <si>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</si>
  <si>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</si>
  <si>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</si>
  <si>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</si>
  <si>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</si>
  <si>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</si>
  <si>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</si>
  <si>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</si>
  <si>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</si>
  <si>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</si>
  <si>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</si>
  <si>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</si>
  <si>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</si>
  <si>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</si>
  <si>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</si>
  <si>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</si>
  <si>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</si>
  <si>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</si>
  <si>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</si>
  <si>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</si>
  <si>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</si>
  <si>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</si>
  <si>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</si>
  <si>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</si>
  <si>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</si>
  <si>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</si>
  <si>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</si>
  <si>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</si>
  <si>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</si>
  <si>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</si>
  <si>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</si>
  <si>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</si>
  <si>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</si>
  <si>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</si>
  <si>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</si>
  <si>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</si>
  <si>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</si>
  <si>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</si>
  <si>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</si>
  <si>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</si>
  <si>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</si>
  <si>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</si>
  <si>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</si>
  <si>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</si>
  <si>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</si>
  <si>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</si>
  <si>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</si>
  <si>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</si>
  <si>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</si>
  <si>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</si>
  <si>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</si>
  <si>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</si>
  <si>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</si>
  <si>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</si>
  <si>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</si>
  <si>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</si>
  <si>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</si>
  <si>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</si>
  <si>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</si>
  <si>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</si>
  <si>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</si>
  <si>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</si>
  <si>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</si>
  <si>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</si>
  <si>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</si>
  <si>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</si>
  <si>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</si>
  <si>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</si>
  <si>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</si>
  <si>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</si>
  <si>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</si>
  <si>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</si>
  <si>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</si>
  <si>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</si>
  <si>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</si>
  <si>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</si>
  <si>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</si>
  <si>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</si>
  <si>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</si>
  <si>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</si>
  <si>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</si>
  <si>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</si>
  <si>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</si>
  <si>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</si>
  <si>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</si>
  <si>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</si>
  <si>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</si>
  <si>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</si>
  <si>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</si>
  <si>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</si>
  <si>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</si>
  <si>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</si>
  <si>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</si>
  <si>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</si>
  <si>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</si>
  <si>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</si>
  <si>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</si>
  <si>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</si>
  <si>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</si>
  <si>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</si>
  <si>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</si>
  <si>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</si>
  <si>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</si>
  <si>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(84235)4-64-23</t>
  </si>
  <si>
    <t>Круглосуточно</t>
  </si>
  <si>
    <t>433510, Ульяновская область, г.Димитровград, ул. Речное шоссе, 6</t>
  </si>
  <si>
    <t>(84235)6-57-27</t>
  </si>
  <si>
    <t>(84235)7-97-30</t>
  </si>
  <si>
    <t>с 7.10 до 16.10</t>
  </si>
  <si>
    <t>(84235)3-65-06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</si>
  <si>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</si>
  <si>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</si>
  <si>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</si>
  <si>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</si>
  <si>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</si>
  <si>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</si>
  <si>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</si>
  <si>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</si>
  <si>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(84235)4-64-23                   (84235)6-57-27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</si>
  <si>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</si>
  <si>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</si>
  <si>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</si>
  <si>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</si>
  <si>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</si>
  <si>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</si>
  <si>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</si>
  <si>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</si>
  <si>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</si>
  <si>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</si>
  <si>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</si>
  <si>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</si>
  <si>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Результат опроса</t>
  </si>
  <si>
    <t>Удовлетворительно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</si>
  <si>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</si>
  <si>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</si>
  <si>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</si>
  <si>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</si>
  <si>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</si>
  <si>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</si>
  <si>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</si>
  <si>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</si>
  <si>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</si>
  <si>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</si>
  <si>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</si>
  <si>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</si>
  <si>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</si>
  <si>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</si>
  <si>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</si>
  <si>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</si>
  <si>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</si>
  <si>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</si>
  <si>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</si>
  <si>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</si>
  <si>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</si>
  <si>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</si>
  <si>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</si>
  <si>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</si>
  <si>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</si>
  <si>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</si>
  <si>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</si>
  <si>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</si>
  <si>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</si>
  <si>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</si>
  <si>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</si>
  <si>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</si>
  <si>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</si>
  <si>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</si>
  <si>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10-00</t>
  </si>
  <si>
    <t>13-00</t>
  </si>
  <si>
    <t>09-00</t>
  </si>
  <si>
    <t>12-00</t>
  </si>
  <si>
    <t>2016 год</t>
  </si>
  <si>
    <t>Количество подстанций 110 кВ, 35 кВ, 6(10) кВ на 2016г., в динамике относительно года, предшествующего отчетному</t>
  </si>
  <si>
    <t>1. Замена силовых трансформаторов на ТП-48 - срок 01.12.2017г.                                 2. Замена трансформаторов напряжения 6кВ на ЦРП-100 - срок 01.12.2017г.</t>
  </si>
  <si>
    <t>2016г.</t>
  </si>
  <si>
    <t>Обращения потребителей на осуществление технологического присоединения</t>
  </si>
  <si>
    <t>Уровень квалификации обслуживающего персонала офиса сетевой организации</t>
  </si>
  <si>
    <t>09-20</t>
  </si>
  <si>
    <t>15-45</t>
  </si>
  <si>
    <t>06-00</t>
  </si>
  <si>
    <t>11-30</t>
  </si>
  <si>
    <t>15-00</t>
  </si>
  <si>
    <t>14-00</t>
  </si>
  <si>
    <t>№  п/п</t>
  </si>
  <si>
    <t>Наименование подстанции</t>
  </si>
  <si>
    <t>Адрес</t>
  </si>
  <si>
    <t>Резерв мощности на напряжении 0,4кВ, кВт</t>
  </si>
  <si>
    <t>Западное шоссе, 3</t>
  </si>
  <si>
    <t>пр.Ленина, 39</t>
  </si>
  <si>
    <t>ул.Королёва, 8</t>
  </si>
  <si>
    <t>пр.Димитрова, 9</t>
  </si>
  <si>
    <t>пр.Ленина, 10А</t>
  </si>
  <si>
    <t>ул.Гончарова, 8</t>
  </si>
  <si>
    <t>пр.Ленина, 24</t>
  </si>
  <si>
    <t>54,                     54А</t>
  </si>
  <si>
    <t>ул.М.Тореза, 5</t>
  </si>
  <si>
    <t>ул.Майора Кузнецова, 12В</t>
  </si>
  <si>
    <t>ул.Ангарская, 9</t>
  </si>
  <si>
    <t>ул.Кутузова, 10</t>
  </si>
  <si>
    <t>ул.Гвардейская 15</t>
  </si>
  <si>
    <t>ул.Братская, 45</t>
  </si>
  <si>
    <t>ул.Братская, 29</t>
  </si>
  <si>
    <t>пр.Ленина, 25</t>
  </si>
  <si>
    <t>ул.Курчатова, 38</t>
  </si>
  <si>
    <t>ул.Славского, 16</t>
  </si>
  <si>
    <t>Речное шоссе, 2</t>
  </si>
  <si>
    <t>Мулловское шоссе, 8</t>
  </si>
  <si>
    <t>Мулловское шоссе, 4</t>
  </si>
  <si>
    <t>РП-101</t>
  </si>
  <si>
    <t>ул.Промышленная (колбасный цех)</t>
  </si>
  <si>
    <r>
      <t xml:space="preserve">  </t>
    </r>
    <r>
      <rPr>
        <sz val="12"/>
        <color rgb="FF000000"/>
        <rFont val="Times New Roman"/>
        <family val="1"/>
        <charset val="204"/>
      </rPr>
      <t>1.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</si>
  <si>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2.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</si>
  <si>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3.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</si>
  <si>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</si>
  <si>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</si>
  <si>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</si>
  <si>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7.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</si>
  <si>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8.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</si>
  <si>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  </t>
    </r>
    <r>
      <rPr>
        <sz val="12"/>
        <color rgb="FF000000"/>
        <rFont val="Times New Roman"/>
        <family val="1"/>
        <charset val="204"/>
      </rPr>
      <t>9.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2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</si>
  <si>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</si>
  <si>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</si>
  <si>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</si>
  <si>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</si>
  <si>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</si>
  <si>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</si>
  <si>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</si>
  <si>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</si>
  <si>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</si>
  <si>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</si>
  <si>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</si>
  <si>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2"/>
        <color rgb="FF000000"/>
        <rFont val="Times New Roman"/>
        <family val="1"/>
        <charset val="204"/>
      </rPr>
      <t> </t>
    </r>
  </si>
  <si>
    <t>Резерв мощности по центрам питания  АО «ГНЦ НИИАР» на уровне напряжения 6 кВ:</t>
  </si>
  <si>
    <t>ПС-2М – 20,87кВт;</t>
  </si>
  <si>
    <t>ПС-3М – 16,4кВт.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</si>
  <si>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</si>
  <si>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</si>
  <si>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</si>
  <si>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</si>
  <si>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</si>
  <si>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</si>
  <si>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</si>
  <si>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</si>
  <si>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</si>
  <si>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</si>
  <si>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</si>
  <si>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</si>
  <si>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</si>
  <si>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</si>
  <si>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</si>
  <si>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</si>
  <si>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</si>
  <si>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</si>
  <si>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</si>
  <si>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</si>
  <si>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</si>
  <si>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</si>
  <si>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</si>
  <si>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</si>
  <si>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3.4 Сведения о качестве услуг по технологическому присоединению к электрическим сетям сетевой организации</t>
  </si>
  <si>
    <t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Министерства экономического развития Ульяновской области от 10.12.2015 №06-681. Указанные ставки применяются для определения размера платы за технологическое присоединение на уровне напряжения ниже 35 кВ и максимальной мощностью менее 8 900 кВт. 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Для заявителей с максимальной присоединяемой мощностью до 15 кВт включительно и расстоянием не более  300 м (в городской местности) от объектов электросетевого хозяйства до границ участка энергопринимающего устройства по 3 категории надёжности электроснабжения составляет 550 руб. с учётом НДС. С более подробной информацией о стоимости технологического присоединения можно ознакомиться в приказе Министерства экономического развития Ульяновской области от 10.12.2015 №06-681, размещённом на сайте АО «ГНЦ НИИАР».</t>
  </si>
  <si>
    <t>Резерв трансформаторной мощности трансформаторных подстанций и распределительных пунктов АО «ГНЦ НИИАР»             на 2016г.</t>
  </si>
  <si>
    <t xml:space="preserve">3.5 Стоимость технологического присоединения к электрическим сетям сетевой организации. </t>
  </si>
  <si>
    <t>Информация о качестве обслуживания потребителей 
сетевой организации АО "ГНЦ НИИАР" за 2016 год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</si>
  <si>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</si>
  <si>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</si>
  <si>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2.1 Показатели качества услуг по передаче электрической энергии в целом по сетевой организации в 2016г., а также динамика по отношению к году, предшествующему отчетному.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</si>
  <si>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2016г.</t>
  </si>
  <si>
    <t>2.3 Мероприятия, выполненные сетевой организацией в целях повышения качества оказания услуг по передаче электрической энергии в 2016г.</t>
  </si>
  <si>
    <t>2.4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2016г.</t>
  </si>
  <si>
    <t>3.1 Информация о наличии невостребованной мощности для осуществления технологического присоединения в отчетном периоде.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</si>
  <si>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</si>
  <si>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</si>
  <si>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</si>
  <si>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 за 2016г.</t>
  </si>
  <si>
    <t>4.3 Информация о заочном обслуживании потребителей посредством телефонной связи за 2016г.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</si>
  <si>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</si>
  <si>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2016г.</t>
  </si>
  <si>
    <t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</si>
  <si>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</si>
  <si>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 Мероприятия, выполняемые сетевой организацией в целях повышения качества обслуживания потребителей</t>
  </si>
  <si>
    <t xml:space="preserve">4.9 Информация по обращениям потребителей 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</si>
  <si>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</si>
  <si>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</si>
  <si>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</si>
  <si>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</si>
  <si>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</si>
  <si>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</si>
  <si>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</si>
  <si>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</si>
  <si>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300 - городская местность</t>
  </si>
  <si>
    <t>Да</t>
  </si>
  <si>
    <t>КЛ</t>
  </si>
  <si>
    <t>ВЛ</t>
  </si>
  <si>
    <t>Нет</t>
  </si>
  <si>
    <t>руб. без НДС*</t>
  </si>
  <si>
    <t>*Стоимость технологического присоединения для заявителей до 15 кВт по 3 категории надёжности указана с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</si>
</sst>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</numFmts>
  <fonts count="1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rgb="FF808080"/>
      </bottom>
      <diagonal/>
    </border>
  </borders>
  <cellStyleXfs count="2422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50">
      <protection locked="0"/>
    </xf>
    <xf numFmtId="173" fontId="21" fillId="0" borderId="50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51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2" applyNumberFormat="0" applyAlignment="0" applyProtection="0"/>
    <xf numFmtId="0" fontId="32" fillId="28" borderId="53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51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4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8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9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60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61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2"/>
    <xf numFmtId="37" fontId="77" fillId="2" borderId="62"/>
    <xf numFmtId="0" fontId="78" fillId="0" borderId="0" applyNumberFormat="0">
      <alignment horizontal="left"/>
    </xf>
    <xf numFmtId="199" fontId="79" fillId="0" borderId="63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4">
      <alignment vertical="center"/>
    </xf>
    <xf numFmtId="4" fontId="82" fillId="2" borderId="61" applyNumberFormat="0" applyProtection="0">
      <alignment vertical="center"/>
    </xf>
    <xf numFmtId="4" fontId="83" fillId="2" borderId="61" applyNumberFormat="0" applyProtection="0">
      <alignment vertical="center"/>
    </xf>
    <xf numFmtId="4" fontId="82" fillId="2" borderId="61" applyNumberFormat="0" applyProtection="0">
      <alignment horizontal="left" vertical="center" indent="1"/>
    </xf>
    <xf numFmtId="4" fontId="82" fillId="2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2" fillId="34" borderId="61" applyNumberFormat="0" applyProtection="0">
      <alignment horizontal="right" vertical="center"/>
    </xf>
    <xf numFmtId="4" fontId="82" fillId="35" borderId="61" applyNumberFormat="0" applyProtection="0">
      <alignment horizontal="right" vertical="center"/>
    </xf>
    <xf numFmtId="4" fontId="82" fillId="36" borderId="61" applyNumberFormat="0" applyProtection="0">
      <alignment horizontal="right" vertical="center"/>
    </xf>
    <xf numFmtId="4" fontId="82" fillId="37" borderId="61" applyNumberFormat="0" applyProtection="0">
      <alignment horizontal="right" vertical="center"/>
    </xf>
    <xf numFmtId="4" fontId="82" fillId="38" borderId="61" applyNumberFormat="0" applyProtection="0">
      <alignment horizontal="right" vertical="center"/>
    </xf>
    <xf numFmtId="4" fontId="82" fillId="39" borderId="61" applyNumberFormat="0" applyProtection="0">
      <alignment horizontal="right" vertical="center"/>
    </xf>
    <xf numFmtId="4" fontId="82" fillId="40" borderId="61" applyNumberFormat="0" applyProtection="0">
      <alignment horizontal="right" vertical="center"/>
    </xf>
    <xf numFmtId="4" fontId="82" fillId="41" borderId="61" applyNumberFormat="0" applyProtection="0">
      <alignment horizontal="right" vertical="center"/>
    </xf>
    <xf numFmtId="4" fontId="82" fillId="42" borderId="61" applyNumberFormat="0" applyProtection="0">
      <alignment horizontal="right" vertical="center"/>
    </xf>
    <xf numFmtId="4" fontId="84" fillId="43" borderId="61" applyNumberFormat="0" applyProtection="0">
      <alignment horizontal="left" vertical="center" indent="1"/>
    </xf>
    <xf numFmtId="4" fontId="82" fillId="44" borderId="65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6" fillId="44" borderId="61" applyNumberFormat="0" applyProtection="0">
      <alignment horizontal="left" vertical="center" indent="1"/>
    </xf>
    <xf numFmtId="4" fontId="86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61" applyNumberFormat="0" applyProtection="0">
      <alignment vertical="center"/>
    </xf>
    <xf numFmtId="4" fontId="83" fillId="48" borderId="61" applyNumberFormat="0" applyProtection="0">
      <alignment vertical="center"/>
    </xf>
    <xf numFmtId="4" fontId="82" fillId="48" borderId="61" applyNumberFormat="0" applyProtection="0">
      <alignment horizontal="left" vertical="center" indent="1"/>
    </xf>
    <xf numFmtId="4" fontId="82" fillId="48" borderId="61" applyNumberFormat="0" applyProtection="0">
      <alignment horizontal="left" vertical="center" indent="1"/>
    </xf>
    <xf numFmtId="4" fontId="82" fillId="44" borderId="61" applyNumberFormat="0" applyProtection="0">
      <alignment horizontal="right" vertical="center"/>
    </xf>
    <xf numFmtId="4" fontId="83" fillId="44" borderId="61" applyNumberFormat="0" applyProtection="0">
      <alignment horizontal="right" vertical="center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87" fillId="0" borderId="0"/>
    <xf numFmtId="4" fontId="88" fillId="44" borderId="61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1" fillId="0" borderId="54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51">
      <protection locked="0"/>
    </xf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51"/>
    <xf numFmtId="49" fontId="117" fillId="0" borderId="0" applyBorder="0">
      <alignment vertical="center"/>
    </xf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3" fontId="36" fillId="0" borderId="1" applyBorder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2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24" fillId="32" borderId="60" applyNumberFormat="0" applyFont="0" applyAlignment="0" applyProtection="0"/>
    <xf numFmtId="0" fontId="2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7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8" applyBorder="0">
      <alignment horizontal="right"/>
    </xf>
    <xf numFmtId="4" fontId="5" fillId="57" borderId="68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</cellStyleXfs>
  <cellXfs count="378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79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49" fontId="2" fillId="0" borderId="6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30" fillId="3" borderId="1" xfId="1" applyFont="1" applyFill="1" applyBorder="1" applyAlignment="1">
      <alignment horizontal="center" vertical="center" wrapText="1"/>
    </xf>
    <xf numFmtId="49" fontId="131" fillId="0" borderId="67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0" fontId="131" fillId="3" borderId="1" xfId="1" applyFont="1" applyFill="1" applyBorder="1" applyAlignment="1">
      <alignment horizontal="center" vertical="center" wrapText="1"/>
    </xf>
    <xf numFmtId="49" fontId="2" fillId="0" borderId="80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2" fillId="3" borderId="16" xfId="1" applyFont="1" applyFill="1" applyBorder="1" applyAlignment="1">
      <alignment horizontal="center" vertical="center" wrapText="1"/>
    </xf>
    <xf numFmtId="10" fontId="2" fillId="3" borderId="28" xfId="1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82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84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85" xfId="1" applyFont="1" applyBorder="1" applyAlignment="1">
      <alignment horizontal="center" vertical="center" wrapText="1"/>
    </xf>
    <xf numFmtId="0" fontId="12" fillId="0" borderId="7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8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7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5" applyFont="1" applyFill="1" applyBorder="1"/>
    <xf numFmtId="49" fontId="12" fillId="0" borderId="82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" xfId="0" applyBorder="1"/>
    <xf numFmtId="0" fontId="143" fillId="0" borderId="5" xfId="0" applyNumberFormat="1" applyFont="1" applyBorder="1" applyAlignment="1" applyProtection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4" fontId="146" fillId="3" borderId="17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5" xfId="7" applyNumberFormat="1" applyFont="1" applyFill="1" applyBorder="1" applyAlignment="1" applyProtection="1">
      <alignment horizontal="right" vertical="center"/>
    </xf>
    <xf numFmtId="4" fontId="146" fillId="3" borderId="6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6" xfId="2" applyNumberFormat="1" applyFont="1" applyFill="1" applyBorder="1" applyAlignment="1" applyProtection="1">
      <alignment horizontal="right" vertical="center"/>
      <protection locked="0"/>
    </xf>
    <xf numFmtId="4" fontId="143" fillId="3" borderId="17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22" xfId="7" applyNumberFormat="1" applyFont="1" applyFill="1" applyBorder="1" applyAlignment="1" applyProtection="1">
      <alignment horizontal="right" vertical="center"/>
    </xf>
    <xf numFmtId="4" fontId="146" fillId="3" borderId="19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5" xfId="7" applyNumberFormat="1" applyFont="1" applyFill="1" applyBorder="1" applyAlignment="1" applyProtection="1">
      <alignment horizontal="right" vertical="center"/>
    </xf>
    <xf numFmtId="4" fontId="146" fillId="3" borderId="27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" xfId="7" applyNumberFormat="1" applyFont="1" applyFill="1" applyBorder="1" applyAlignment="1" applyProtection="1">
      <alignment horizontal="right" vertical="center"/>
    </xf>
    <xf numFmtId="4" fontId="146" fillId="3" borderId="1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10" fontId="138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14" fontId="6" fillId="0" borderId="0" xfId="5" applyNumberFormat="1" applyFill="1"/>
    <xf numFmtId="0" fontId="6" fillId="0" borderId="1" xfId="5" applyFill="1" applyBorder="1" applyAlignment="1">
      <alignment horizontal="center" vertical="center"/>
    </xf>
    <xf numFmtId="10" fontId="2" fillId="3" borderId="75" xfId="1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0" xfId="5" applyFont="1" applyFill="1" applyAlignment="1"/>
    <xf numFmtId="0" fontId="14" fillId="0" borderId="1" xfId="5" applyFont="1" applyFill="1" applyBorder="1" applyAlignment="1">
      <alignment horizontal="center" wrapText="1"/>
    </xf>
    <xf numFmtId="0" fontId="6" fillId="0" borderId="0" xfId="5" applyFill="1" applyAlignment="1"/>
    <xf numFmtId="14" fontId="147" fillId="3" borderId="1" xfId="0" applyNumberFormat="1" applyFont="1" applyFill="1" applyBorder="1" applyAlignment="1">
      <alignment horizontal="center" wrapText="1"/>
    </xf>
    <xf numFmtId="14" fontId="147" fillId="3" borderId="1" xfId="0" applyNumberFormat="1" applyFont="1" applyFill="1" applyBorder="1" applyAlignment="1">
      <alignment horizontal="left" wrapText="1"/>
    </xf>
    <xf numFmtId="0" fontId="6" fillId="0" borderId="1" xfId="5" applyFill="1" applyBorder="1"/>
    <xf numFmtId="14" fontId="147" fillId="0" borderId="1" xfId="5" applyNumberFormat="1" applyFont="1" applyFill="1" applyBorder="1" applyAlignment="1">
      <alignment horizontal="center"/>
    </xf>
    <xf numFmtId="0" fontId="148" fillId="0" borderId="23" xfId="0" applyFont="1" applyBorder="1" applyAlignment="1">
      <alignment horizontal="center" vertical="center" wrapText="1"/>
    </xf>
    <xf numFmtId="0" fontId="148" fillId="0" borderId="21" xfId="0" applyFont="1" applyBorder="1" applyAlignment="1">
      <alignment horizontal="center" vertical="center" wrapText="1"/>
    </xf>
    <xf numFmtId="0" fontId="149" fillId="0" borderId="82" xfId="0" applyFont="1" applyBorder="1" applyAlignment="1">
      <alignment horizontal="center" vertical="center" wrapText="1"/>
    </xf>
    <xf numFmtId="0" fontId="130" fillId="0" borderId="82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/>
    </xf>
    <xf numFmtId="0" fontId="130" fillId="0" borderId="91" xfId="0" applyFont="1" applyBorder="1" applyAlignment="1">
      <alignment horizontal="center" vertical="center" wrapText="1"/>
    </xf>
    <xf numFmtId="0" fontId="130" fillId="0" borderId="92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82" xfId="0" applyFont="1" applyBorder="1" applyAlignment="1">
      <alignment horizontal="left" vertical="center" wrapText="1"/>
    </xf>
    <xf numFmtId="49" fontId="2" fillId="0" borderId="8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135" fillId="0" borderId="0" xfId="0" applyFont="1"/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38" fillId="0" borderId="72" xfId="0" applyFont="1" applyBorder="1" applyAlignment="1">
      <alignment horizontal="center"/>
    </xf>
    <xf numFmtId="0" fontId="138" fillId="0" borderId="48" xfId="0" applyFont="1" applyBorder="1" applyAlignment="1">
      <alignment horizontal="center"/>
    </xf>
    <xf numFmtId="0" fontId="138" fillId="0" borderId="73" xfId="0" applyFont="1" applyBorder="1" applyAlignment="1">
      <alignment horizontal="center"/>
    </xf>
    <xf numFmtId="0" fontId="138" fillId="0" borderId="74" xfId="0" applyFont="1" applyBorder="1" applyAlignment="1">
      <alignment horizontal="center"/>
    </xf>
    <xf numFmtId="0" fontId="137" fillId="0" borderId="0" xfId="0" applyFont="1" applyAlignment="1">
      <alignment horizontal="center" vertical="center" wrapText="1"/>
    </xf>
    <xf numFmtId="0" fontId="138" fillId="0" borderId="69" xfId="0" applyFont="1" applyBorder="1" applyAlignment="1">
      <alignment horizontal="center" vertical="center"/>
    </xf>
    <xf numFmtId="0" fontId="138" fillId="0" borderId="70" xfId="0" applyFont="1" applyBorder="1" applyAlignment="1">
      <alignment horizontal="center" vertical="center"/>
    </xf>
    <xf numFmtId="0" fontId="138" fillId="0" borderId="71" xfId="0" applyFont="1" applyBorder="1" applyAlignment="1">
      <alignment horizontal="center" vertical="center"/>
    </xf>
    <xf numFmtId="0" fontId="138" fillId="0" borderId="49" xfId="0" applyFont="1" applyBorder="1" applyAlignment="1">
      <alignment horizontal="center" vertical="center"/>
    </xf>
    <xf numFmtId="0" fontId="138" fillId="0" borderId="11" xfId="0" applyFont="1" applyBorder="1" applyAlignment="1">
      <alignment horizontal="center" vertical="center"/>
    </xf>
    <xf numFmtId="0" fontId="138" fillId="0" borderId="48" xfId="0" applyFont="1" applyBorder="1" applyAlignment="1">
      <alignment horizontal="center" vertical="center"/>
    </xf>
    <xf numFmtId="0" fontId="138" fillId="0" borderId="30" xfId="0" applyFont="1" applyBorder="1" applyAlignment="1">
      <alignment horizontal="center" vertical="center" wrapText="1"/>
    </xf>
    <xf numFmtId="0" fontId="138" fillId="0" borderId="25" xfId="0" applyFont="1" applyBorder="1" applyAlignment="1">
      <alignment horizontal="center" vertical="center" wrapText="1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2" xfId="0" applyFont="1" applyBorder="1" applyAlignment="1">
      <alignment horizontal="justify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82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0" fillId="0" borderId="81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48" fillId="0" borderId="81" xfId="0" applyFont="1" applyBorder="1" applyAlignment="1">
      <alignment horizontal="center" vertical="center" wrapText="1"/>
    </xf>
    <xf numFmtId="0" fontId="148" fillId="0" borderId="21" xfId="0" applyFont="1" applyBorder="1" applyAlignment="1">
      <alignment horizontal="center" vertical="center" wrapText="1"/>
    </xf>
    <xf numFmtId="0" fontId="130" fillId="0" borderId="86" xfId="0" applyFont="1" applyBorder="1" applyAlignment="1">
      <alignment horizontal="center" vertical="center" wrapText="1"/>
    </xf>
    <xf numFmtId="0" fontId="130" fillId="0" borderId="87" xfId="0" applyFont="1" applyBorder="1" applyAlignment="1">
      <alignment horizontal="center" vertical="center" wrapText="1"/>
    </xf>
    <xf numFmtId="0" fontId="130" fillId="0" borderId="88" xfId="0" applyFont="1" applyBorder="1" applyAlignment="1">
      <alignment horizontal="center" vertical="center" wrapText="1"/>
    </xf>
    <xf numFmtId="0" fontId="130" fillId="0" borderId="89" xfId="0" applyFont="1" applyBorder="1" applyAlignment="1">
      <alignment horizontal="center" vertical="center" wrapText="1"/>
    </xf>
    <xf numFmtId="0" fontId="130" fillId="0" borderId="9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9" fillId="0" borderId="83" xfId="0" applyFont="1" applyBorder="1" applyAlignment="1">
      <alignment horizontal="center" vertical="center" wrapText="1"/>
    </xf>
    <xf numFmtId="0" fontId="149" fillId="0" borderId="15" xfId="0" applyFont="1" applyBorder="1" applyAlignment="1">
      <alignment horizontal="center" vertical="center" wrapText="1"/>
    </xf>
    <xf numFmtId="0" fontId="149" fillId="0" borderId="81" xfId="0" applyFont="1" applyBorder="1" applyAlignment="1">
      <alignment horizontal="center" vertical="center" wrapText="1"/>
    </xf>
    <xf numFmtId="0" fontId="149" fillId="0" borderId="21" xfId="0" applyFont="1" applyBorder="1" applyAlignment="1">
      <alignment horizontal="center" vertical="center" wrapText="1"/>
    </xf>
    <xf numFmtId="0" fontId="149" fillId="0" borderId="81" xfId="0" applyFont="1" applyBorder="1" applyAlignment="1">
      <alignment horizontal="center" vertical="center"/>
    </xf>
    <xf numFmtId="0" fontId="149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130" fillId="0" borderId="8" xfId="0" applyFont="1" applyBorder="1" applyAlignment="1">
      <alignment horizontal="center" vertical="center" wrapText="1"/>
    </xf>
    <xf numFmtId="0" fontId="130" fillId="0" borderId="82" xfId="0" applyFont="1" applyBorder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135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38" fillId="0" borderId="81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81" xfId="0" applyFont="1" applyBorder="1" applyAlignment="1">
      <alignment horizontal="center" vertical="center" wrapText="1"/>
    </xf>
    <xf numFmtId="0" fontId="138" fillId="0" borderId="20" xfId="0" applyFont="1" applyBorder="1" applyAlignment="1">
      <alignment horizontal="center" vertical="center" wrapText="1"/>
    </xf>
    <xf numFmtId="0" fontId="138" fillId="0" borderId="21" xfId="0" applyFont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82" xfId="0" applyFont="1" applyBorder="1" applyAlignment="1">
      <alignment horizontal="center" vertical="center" wrapText="1"/>
    </xf>
    <xf numFmtId="0" fontId="135" fillId="0" borderId="69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83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9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83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wrapText="1"/>
    </xf>
    <xf numFmtId="0" fontId="2" fillId="0" borderId="8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82" xfId="0" applyBorder="1" applyAlignment="1">
      <alignment vertical="top" wrapText="1"/>
    </xf>
    <xf numFmtId="4" fontId="130" fillId="0" borderId="15" xfId="0" applyNumberFormat="1" applyFont="1" applyBorder="1" applyAlignment="1">
      <alignment horizontal="right" vertical="center" wrapText="1"/>
    </xf>
    <xf numFmtId="0" fontId="130" fillId="0" borderId="15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</cellXfs>
  <cellStyles count="2422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SheetLayoutView="100" workbookViewId="0">
      <selection activeCell="M10" sqref="M10"/>
    </sheetView>
  </sheetViews>
  <sheetFormatPr defaultRowHeight="15.75"/>
  <cols>
    <col min="1" max="16384" width="9.140625" style="1"/>
  </cols>
  <sheetData>
    <row r="1" spans="1:9">
      <c r="A1" s="67"/>
      <c r="B1" s="67"/>
      <c r="C1" s="67"/>
      <c r="D1" s="67"/>
      <c r="E1" s="67"/>
      <c r="F1" s="67"/>
      <c r="G1" s="67"/>
      <c r="H1" s="67"/>
      <c r="I1" s="2" t="s">
        <v>0</v>
      </c>
    </row>
    <row r="2" spans="1:9">
      <c r="A2" s="67"/>
      <c r="B2" s="67"/>
      <c r="C2" s="67"/>
      <c r="D2" s="67"/>
      <c r="E2" s="67"/>
      <c r="F2" s="67"/>
      <c r="G2" s="67"/>
      <c r="H2" s="67"/>
      <c r="I2" s="2" t="s">
        <v>1</v>
      </c>
    </row>
    <row r="3" spans="1:9">
      <c r="A3" s="67"/>
      <c r="B3" s="67"/>
      <c r="C3" s="67"/>
      <c r="D3" s="67"/>
      <c r="E3" s="67"/>
      <c r="F3" s="67"/>
      <c r="G3" s="67"/>
      <c r="H3" s="67"/>
      <c r="I3" s="2" t="s">
        <v>2</v>
      </c>
    </row>
    <row r="4" spans="1:9">
      <c r="A4" s="67"/>
      <c r="B4" s="67"/>
      <c r="C4" s="67"/>
      <c r="D4" s="67"/>
      <c r="E4" s="67"/>
      <c r="F4" s="67"/>
      <c r="G4" s="67"/>
      <c r="H4" s="67"/>
      <c r="I4" s="2" t="s">
        <v>3</v>
      </c>
    </row>
    <row r="5" spans="1:9">
      <c r="A5" s="67"/>
      <c r="B5" s="67"/>
      <c r="C5" s="67"/>
      <c r="D5" s="67"/>
      <c r="E5" s="67"/>
      <c r="F5" s="67"/>
      <c r="G5" s="67"/>
      <c r="H5" s="67"/>
      <c r="I5" s="2" t="s">
        <v>4</v>
      </c>
    </row>
    <row r="6" spans="1:9">
      <c r="A6" s="67"/>
      <c r="B6" s="67"/>
      <c r="C6" s="67"/>
      <c r="D6" s="67"/>
      <c r="E6" s="67"/>
      <c r="F6" s="67"/>
      <c r="G6" s="67"/>
      <c r="H6" s="67"/>
      <c r="I6" s="67"/>
    </row>
    <row r="7" spans="1:9">
      <c r="A7" s="67"/>
      <c r="B7" s="67"/>
      <c r="C7" s="67"/>
      <c r="D7" s="67"/>
      <c r="E7" s="67"/>
      <c r="F7" s="67"/>
      <c r="G7" s="67"/>
      <c r="H7" s="67"/>
      <c r="I7" s="67"/>
    </row>
    <row r="8" spans="1:9">
      <c r="A8" s="67"/>
      <c r="B8" s="67"/>
      <c r="C8" s="67"/>
      <c r="D8" s="67"/>
      <c r="E8" s="67"/>
      <c r="F8" s="67"/>
      <c r="G8" s="67"/>
      <c r="H8" s="67"/>
      <c r="I8" s="67"/>
    </row>
    <row r="9" spans="1:9">
      <c r="A9" s="67"/>
      <c r="B9" s="67"/>
      <c r="C9" s="67"/>
      <c r="D9" s="67"/>
      <c r="E9" s="67"/>
      <c r="F9" s="67"/>
      <c r="G9" s="67"/>
      <c r="H9" s="67"/>
      <c r="I9" s="67"/>
    </row>
    <row r="10" spans="1:9">
      <c r="A10" s="67"/>
      <c r="B10" s="67"/>
      <c r="C10" s="67"/>
      <c r="D10" s="67"/>
      <c r="E10" s="67"/>
      <c r="F10" s="67"/>
      <c r="G10" s="67"/>
      <c r="H10" s="67"/>
      <c r="I10" s="67"/>
    </row>
    <row r="11" spans="1:9" ht="39" customHeight="1">
      <c r="A11" s="197" t="s">
        <v>357</v>
      </c>
      <c r="B11" s="198"/>
      <c r="C11" s="198"/>
      <c r="D11" s="198"/>
      <c r="E11" s="198"/>
      <c r="F11" s="198"/>
      <c r="G11" s="198"/>
      <c r="H11" s="198"/>
      <c r="I11" s="198"/>
    </row>
    <row r="12" spans="1:9">
      <c r="A12" s="67"/>
      <c r="B12" s="67"/>
      <c r="C12" s="67"/>
      <c r="D12" s="67"/>
      <c r="E12" s="67"/>
      <c r="F12" s="67"/>
      <c r="G12" s="67"/>
      <c r="H12" s="67"/>
      <c r="I12" s="67"/>
    </row>
    <row r="13" spans="1:9">
      <c r="A13" s="67"/>
      <c r="B13" s="67"/>
      <c r="C13" s="67"/>
      <c r="D13" s="67"/>
      <c r="E13" s="67"/>
      <c r="F13" s="67"/>
      <c r="G13" s="67"/>
      <c r="H13" s="67"/>
      <c r="I13" s="67"/>
    </row>
    <row r="14" spans="1:9">
      <c r="A14" s="67"/>
      <c r="B14" s="67"/>
      <c r="C14" s="67"/>
      <c r="D14" s="67"/>
      <c r="E14" s="67"/>
      <c r="F14" s="67"/>
      <c r="G14" s="67"/>
      <c r="H14" s="67"/>
      <c r="I14" s="67"/>
    </row>
    <row r="15" spans="1:9">
      <c r="A15" s="67"/>
      <c r="B15" s="67"/>
      <c r="C15" s="67"/>
      <c r="D15" s="67"/>
      <c r="E15" s="67"/>
      <c r="F15" s="67"/>
      <c r="G15" s="67"/>
      <c r="H15" s="67"/>
      <c r="I15" s="67"/>
    </row>
    <row r="16" spans="1:9">
      <c r="A16" s="67"/>
      <c r="B16" s="67"/>
      <c r="C16" s="67"/>
      <c r="D16" s="67"/>
      <c r="E16" s="67"/>
      <c r="F16" s="67"/>
      <c r="G16" s="67"/>
      <c r="H16" s="67"/>
      <c r="I16" s="67"/>
    </row>
    <row r="17" spans="1:9">
      <c r="A17" s="67"/>
      <c r="B17" s="67"/>
      <c r="C17" s="67"/>
      <c r="D17" s="67"/>
      <c r="E17" s="67"/>
      <c r="F17" s="67"/>
      <c r="G17" s="67"/>
      <c r="H17" s="67"/>
      <c r="I17" s="67"/>
    </row>
    <row r="18" spans="1:9">
      <c r="A18" s="67"/>
      <c r="B18" s="67"/>
      <c r="C18" s="67"/>
      <c r="D18" s="67"/>
      <c r="E18" s="67"/>
      <c r="F18" s="67"/>
      <c r="G18" s="67"/>
      <c r="H18" s="67"/>
      <c r="I18" s="67"/>
    </row>
    <row r="19" spans="1:9">
      <c r="A19" s="67"/>
      <c r="B19" s="67"/>
      <c r="C19" s="67"/>
      <c r="D19" s="67"/>
      <c r="E19" s="67"/>
      <c r="F19" s="67"/>
      <c r="G19" s="67"/>
      <c r="H19" s="67"/>
      <c r="I19" s="67"/>
    </row>
    <row r="20" spans="1:9">
      <c r="A20" s="67"/>
      <c r="B20" s="67"/>
      <c r="C20" s="67"/>
      <c r="D20" s="67"/>
      <c r="E20" s="67"/>
      <c r="F20" s="67"/>
      <c r="G20" s="67"/>
      <c r="H20" s="67"/>
      <c r="I20" s="67"/>
    </row>
    <row r="21" spans="1:9">
      <c r="A21" s="67"/>
      <c r="B21" s="67"/>
      <c r="C21" s="67"/>
      <c r="D21" s="67"/>
      <c r="E21" s="67"/>
      <c r="F21" s="67"/>
      <c r="G21" s="67"/>
      <c r="H21" s="67"/>
      <c r="I21" s="67"/>
    </row>
    <row r="22" spans="1:9">
      <c r="A22" s="67"/>
      <c r="B22" s="67"/>
      <c r="C22" s="67"/>
      <c r="D22" s="67"/>
      <c r="E22" s="67"/>
      <c r="F22" s="67"/>
      <c r="G22" s="67"/>
      <c r="H22" s="67"/>
      <c r="I22" s="67"/>
    </row>
    <row r="23" spans="1:9">
      <c r="A23" s="67"/>
      <c r="B23" s="67"/>
      <c r="C23" s="67"/>
      <c r="D23" s="67"/>
      <c r="E23" s="67"/>
      <c r="F23" s="67"/>
      <c r="G23" s="67"/>
      <c r="H23" s="67"/>
      <c r="I23" s="67"/>
    </row>
    <row r="24" spans="1:9">
      <c r="A24" s="67"/>
      <c r="B24" s="67"/>
      <c r="C24" s="67"/>
      <c r="D24" s="67"/>
      <c r="E24" s="67"/>
      <c r="F24" s="67"/>
      <c r="G24" s="67"/>
      <c r="H24" s="67"/>
      <c r="I24" s="67"/>
    </row>
    <row r="25" spans="1:9">
      <c r="A25" s="67"/>
      <c r="B25" s="67"/>
      <c r="C25" s="67"/>
      <c r="D25" s="67"/>
      <c r="E25" s="67"/>
      <c r="F25" s="67"/>
      <c r="G25" s="67"/>
      <c r="H25" s="67"/>
      <c r="I25" s="67"/>
    </row>
    <row r="26" spans="1:9">
      <c r="A26" s="67"/>
      <c r="B26" s="67"/>
      <c r="C26" s="67"/>
      <c r="D26" s="67"/>
      <c r="E26" s="67"/>
      <c r="F26" s="67"/>
      <c r="G26" s="67"/>
      <c r="H26" s="67"/>
      <c r="I26" s="67"/>
    </row>
    <row r="27" spans="1:9">
      <c r="A27" s="67"/>
      <c r="B27" s="67"/>
      <c r="C27" s="67"/>
      <c r="D27" s="67"/>
      <c r="E27" s="67"/>
      <c r="F27" s="67"/>
      <c r="G27" s="67"/>
      <c r="H27" s="67"/>
      <c r="I27" s="67"/>
    </row>
    <row r="28" spans="1:9">
      <c r="A28" s="67"/>
      <c r="B28" s="67"/>
      <c r="C28" s="67"/>
      <c r="D28" s="67"/>
      <c r="E28" s="67"/>
      <c r="F28" s="67"/>
      <c r="G28" s="67"/>
      <c r="H28" s="67"/>
      <c r="I28" s="67"/>
    </row>
    <row r="29" spans="1:9">
      <c r="A29" s="67"/>
      <c r="B29" s="67"/>
      <c r="C29" s="67"/>
      <c r="D29" s="67"/>
      <c r="E29" s="67"/>
      <c r="F29" s="67"/>
      <c r="G29" s="67"/>
      <c r="H29" s="67"/>
      <c r="I29" s="67"/>
    </row>
    <row r="30" spans="1:9">
      <c r="A30" s="67"/>
      <c r="B30" s="67"/>
      <c r="C30" s="67"/>
      <c r="D30" s="67"/>
      <c r="E30" s="67"/>
      <c r="F30" s="67"/>
      <c r="G30" s="67"/>
      <c r="H30" s="67"/>
      <c r="I30" s="67"/>
    </row>
    <row r="31" spans="1:9">
      <c r="A31" s="67"/>
      <c r="B31" s="67"/>
      <c r="C31" s="67"/>
      <c r="D31" s="67"/>
      <c r="E31" s="67"/>
      <c r="F31" s="67"/>
      <c r="G31" s="67"/>
      <c r="H31" s="67"/>
      <c r="I31" s="67"/>
    </row>
    <row r="32" spans="1:9">
      <c r="A32" s="67"/>
      <c r="B32" s="67"/>
      <c r="C32" s="67"/>
      <c r="D32" s="67"/>
      <c r="E32" s="67"/>
      <c r="F32" s="67"/>
      <c r="G32" s="67"/>
      <c r="H32" s="67"/>
      <c r="I32" s="67"/>
    </row>
    <row r="33" spans="1:9">
      <c r="A33" s="67"/>
      <c r="B33" s="67"/>
      <c r="C33" s="67"/>
      <c r="D33" s="67"/>
      <c r="E33" s="67"/>
      <c r="F33" s="67"/>
      <c r="G33" s="67"/>
      <c r="H33" s="67"/>
      <c r="I33" s="67"/>
    </row>
    <row r="34" spans="1:9">
      <c r="A34" s="67"/>
      <c r="B34" s="67"/>
      <c r="C34" s="67"/>
      <c r="D34" s="67"/>
      <c r="E34" s="67"/>
      <c r="F34" s="67"/>
      <c r="G34" s="67"/>
      <c r="H34" s="67"/>
      <c r="I34" s="67"/>
    </row>
    <row r="35" spans="1:9">
      <c r="A35" s="67"/>
      <c r="B35" s="67"/>
      <c r="C35" s="67"/>
      <c r="D35" s="67"/>
      <c r="E35" s="67"/>
      <c r="F35" s="67"/>
      <c r="G35" s="67"/>
      <c r="H35" s="67"/>
      <c r="I35" s="67"/>
    </row>
    <row r="36" spans="1:9">
      <c r="A36" s="67"/>
      <c r="B36" s="67"/>
      <c r="C36" s="67"/>
      <c r="D36" s="67"/>
      <c r="E36" s="67"/>
      <c r="F36" s="67"/>
      <c r="G36" s="67"/>
      <c r="H36" s="67"/>
      <c r="I36" s="67"/>
    </row>
    <row r="37" spans="1:9">
      <c r="A37" s="67"/>
      <c r="B37" s="67"/>
      <c r="C37" s="67"/>
      <c r="D37" s="67"/>
      <c r="E37" s="67"/>
      <c r="F37" s="67"/>
      <c r="G37" s="67"/>
      <c r="H37" s="67"/>
      <c r="I37" s="67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view="pageBreakPreview" zoomScale="130" zoomScaleNormal="100" zoomScaleSheetLayoutView="130" workbookViewId="0">
      <selection activeCell="E16" sqref="E16"/>
    </sheetView>
  </sheetViews>
  <sheetFormatPr defaultRowHeight="15"/>
  <sheetData>
    <row r="2" spans="1:16" ht="15.75">
      <c r="A2" s="15" t="s">
        <v>365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>
      <c r="A3" s="15" t="s">
        <v>329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5.75">
      <c r="A4" s="15" t="s">
        <v>330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15.75">
      <c r="A5" s="15" t="s">
        <v>331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Normal="100" zoomScaleSheetLayoutView="100" workbookViewId="0">
      <selection activeCell="C9" sqref="C9"/>
    </sheetView>
  </sheetViews>
  <sheetFormatPr defaultRowHeight="15.75"/>
  <cols>
    <col min="1" max="1" width="9.140625" style="15"/>
  </cols>
  <sheetData>
    <row r="2" spans="1:1">
      <c r="A2" s="15" t="s">
        <v>366</v>
      </c>
    </row>
  </sheetData>
  <pageMargins left="0.7" right="0.7" top="0.75" bottom="0.75" header="0.3" footer="0.3"/>
  <pageSetup paperSize="9"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="60" zoomScaleNormal="85" workbookViewId="0">
      <selection activeCell="B1" sqref="B1:Q1"/>
    </sheetView>
  </sheetViews>
  <sheetFormatPr defaultRowHeight="15"/>
  <cols>
    <col min="1" max="1" width="6.140625" customWidth="1"/>
    <col min="2" max="2" width="30.85546875" customWidth="1"/>
  </cols>
  <sheetData>
    <row r="1" spans="1:18" ht="21">
      <c r="B1" s="333" t="s">
        <v>353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8" ht="15.75" thickBot="1"/>
    <row r="3" spans="1:18" ht="16.5" thickBot="1">
      <c r="A3" s="323" t="s">
        <v>87</v>
      </c>
      <c r="B3" s="323" t="s">
        <v>106</v>
      </c>
      <c r="C3" s="325" t="s">
        <v>332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7"/>
      <c r="R3" s="323" t="s">
        <v>78</v>
      </c>
    </row>
    <row r="4" spans="1:18" ht="31.5" customHeight="1" thickBot="1">
      <c r="A4" s="328"/>
      <c r="B4" s="328"/>
      <c r="C4" s="325" t="s">
        <v>333</v>
      </c>
      <c r="D4" s="326"/>
      <c r="E4" s="327"/>
      <c r="F4" s="325" t="s">
        <v>334</v>
      </c>
      <c r="G4" s="326"/>
      <c r="H4" s="327"/>
      <c r="I4" s="325" t="s">
        <v>335</v>
      </c>
      <c r="J4" s="326"/>
      <c r="K4" s="327"/>
      <c r="L4" s="325" t="s">
        <v>336</v>
      </c>
      <c r="M4" s="326"/>
      <c r="N4" s="327"/>
      <c r="O4" s="325" t="s">
        <v>337</v>
      </c>
      <c r="P4" s="326"/>
      <c r="Q4" s="327"/>
      <c r="R4" s="324"/>
    </row>
    <row r="5" spans="1:18" ht="30.75" customHeight="1">
      <c r="A5" s="328"/>
      <c r="B5" s="328"/>
      <c r="C5" s="323">
        <v>2015</v>
      </c>
      <c r="D5" s="191">
        <v>2016</v>
      </c>
      <c r="E5" s="323" t="s">
        <v>8</v>
      </c>
      <c r="F5" s="323">
        <v>2015</v>
      </c>
      <c r="G5" s="192">
        <v>2016</v>
      </c>
      <c r="H5" s="323" t="s">
        <v>8</v>
      </c>
      <c r="I5" s="323">
        <v>2015</v>
      </c>
      <c r="J5" s="192">
        <v>2016</v>
      </c>
      <c r="K5" s="323" t="s">
        <v>8</v>
      </c>
      <c r="L5" s="323">
        <v>2015</v>
      </c>
      <c r="M5" s="192">
        <v>2016</v>
      </c>
      <c r="N5" s="323" t="s">
        <v>8</v>
      </c>
      <c r="O5" s="323">
        <v>2015</v>
      </c>
      <c r="P5" s="192">
        <v>2016</v>
      </c>
      <c r="Q5" s="323" t="s">
        <v>8</v>
      </c>
      <c r="R5" s="323"/>
    </row>
    <row r="6" spans="1:18" ht="31.5">
      <c r="A6" s="328"/>
      <c r="B6" s="328"/>
      <c r="C6" s="328"/>
      <c r="D6" s="192" t="s">
        <v>338</v>
      </c>
      <c r="E6" s="328"/>
      <c r="F6" s="328"/>
      <c r="G6" s="192" t="s">
        <v>338</v>
      </c>
      <c r="H6" s="328"/>
      <c r="I6" s="328"/>
      <c r="J6" s="192"/>
      <c r="K6" s="328"/>
      <c r="L6" s="328"/>
      <c r="M6" s="192" t="s">
        <v>338</v>
      </c>
      <c r="N6" s="328"/>
      <c r="O6" s="328"/>
      <c r="P6" s="192" t="s">
        <v>338</v>
      </c>
      <c r="Q6" s="328"/>
      <c r="R6" s="328"/>
    </row>
    <row r="7" spans="1:18" ht="32.25" thickBot="1">
      <c r="A7" s="324"/>
      <c r="B7" s="324"/>
      <c r="C7" s="324"/>
      <c r="D7" s="193"/>
      <c r="E7" s="324"/>
      <c r="F7" s="324"/>
      <c r="G7" s="193"/>
      <c r="H7" s="324"/>
      <c r="I7" s="324"/>
      <c r="J7" s="194" t="s">
        <v>338</v>
      </c>
      <c r="K7" s="324"/>
      <c r="L7" s="324"/>
      <c r="M7" s="193"/>
      <c r="N7" s="324"/>
      <c r="O7" s="324"/>
      <c r="P7" s="193"/>
      <c r="Q7" s="324"/>
      <c r="R7" s="324"/>
    </row>
    <row r="8" spans="1:18" ht="16.5" thickBot="1">
      <c r="A8" s="195">
        <v>1</v>
      </c>
      <c r="B8" s="194">
        <v>2</v>
      </c>
      <c r="C8" s="194">
        <v>3</v>
      </c>
      <c r="D8" s="194">
        <v>4</v>
      </c>
      <c r="E8" s="194">
        <v>5</v>
      </c>
      <c r="F8" s="194">
        <v>6</v>
      </c>
      <c r="G8" s="194">
        <v>7</v>
      </c>
      <c r="H8" s="194">
        <v>8</v>
      </c>
      <c r="I8" s="194">
        <v>9</v>
      </c>
      <c r="J8" s="194">
        <v>10</v>
      </c>
      <c r="K8" s="194">
        <v>11</v>
      </c>
      <c r="L8" s="194">
        <v>12</v>
      </c>
      <c r="M8" s="194">
        <v>13</v>
      </c>
      <c r="N8" s="194">
        <v>14</v>
      </c>
      <c r="O8" s="194">
        <v>15</v>
      </c>
      <c r="P8" s="194">
        <v>16</v>
      </c>
      <c r="Q8" s="194">
        <v>17</v>
      </c>
      <c r="R8" s="194">
        <v>18</v>
      </c>
    </row>
    <row r="9" spans="1:18" ht="81.75" customHeight="1" thickBot="1">
      <c r="A9" s="189">
        <v>1</v>
      </c>
      <c r="B9" s="188" t="s">
        <v>339</v>
      </c>
      <c r="C9" s="183">
        <v>28</v>
      </c>
      <c r="D9" s="183">
        <v>29</v>
      </c>
      <c r="E9" s="183">
        <v>3.45</v>
      </c>
      <c r="F9" s="183">
        <v>10</v>
      </c>
      <c r="G9" s="183">
        <v>12</v>
      </c>
      <c r="H9" s="183">
        <v>16.670000000000002</v>
      </c>
      <c r="I9" s="183">
        <v>4</v>
      </c>
      <c r="J9" s="183">
        <v>9</v>
      </c>
      <c r="K9" s="183">
        <v>55.56</v>
      </c>
      <c r="L9" s="183">
        <v>1</v>
      </c>
      <c r="M9" s="183">
        <v>0</v>
      </c>
      <c r="N9" s="183">
        <v>-100</v>
      </c>
      <c r="O9" s="183">
        <v>0</v>
      </c>
      <c r="P9" s="183">
        <v>0</v>
      </c>
      <c r="Q9" s="183">
        <v>0</v>
      </c>
      <c r="R9" s="183">
        <v>50</v>
      </c>
    </row>
    <row r="10" spans="1:18" ht="142.5" customHeight="1" thickBot="1">
      <c r="A10" s="189">
        <v>2</v>
      </c>
      <c r="B10" s="188" t="s">
        <v>340</v>
      </c>
      <c r="C10" s="183">
        <v>22</v>
      </c>
      <c r="D10" s="183">
        <v>28</v>
      </c>
      <c r="E10" s="183">
        <v>21.43</v>
      </c>
      <c r="F10" s="183">
        <v>7</v>
      </c>
      <c r="G10" s="183">
        <v>9</v>
      </c>
      <c r="H10" s="183">
        <v>22.22</v>
      </c>
      <c r="I10" s="183">
        <v>3</v>
      </c>
      <c r="J10" s="183">
        <v>3</v>
      </c>
      <c r="K10" s="183">
        <v>0</v>
      </c>
      <c r="L10" s="183">
        <v>1</v>
      </c>
      <c r="M10" s="183">
        <v>0</v>
      </c>
      <c r="N10" s="183">
        <v>-100</v>
      </c>
      <c r="O10" s="183">
        <v>0</v>
      </c>
      <c r="P10" s="183">
        <v>0</v>
      </c>
      <c r="Q10" s="183">
        <v>0</v>
      </c>
      <c r="R10" s="183">
        <v>40</v>
      </c>
    </row>
    <row r="11" spans="1:18" ht="241.5" customHeight="1" thickBot="1">
      <c r="A11" s="189">
        <v>3</v>
      </c>
      <c r="B11" s="188" t="s">
        <v>341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3">
        <v>0</v>
      </c>
      <c r="R11" s="183">
        <v>0</v>
      </c>
    </row>
    <row r="12" spans="1:18" ht="16.5" thickBot="1">
      <c r="A12" s="190" t="s">
        <v>100</v>
      </c>
      <c r="B12" s="188" t="s">
        <v>342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183">
        <v>0</v>
      </c>
      <c r="P12" s="183">
        <v>0</v>
      </c>
      <c r="Q12" s="183">
        <v>0</v>
      </c>
      <c r="R12" s="183">
        <v>0</v>
      </c>
    </row>
    <row r="13" spans="1:18" ht="16.5" thickBot="1">
      <c r="A13" s="190" t="s">
        <v>101</v>
      </c>
      <c r="B13" s="188" t="s">
        <v>343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</row>
    <row r="14" spans="1:18" ht="111" thickBot="1">
      <c r="A14" s="189">
        <v>4</v>
      </c>
      <c r="B14" s="188" t="s">
        <v>344</v>
      </c>
      <c r="C14" s="183">
        <v>15</v>
      </c>
      <c r="D14" s="183">
        <v>15</v>
      </c>
      <c r="E14" s="183">
        <v>0</v>
      </c>
      <c r="F14" s="183">
        <v>15</v>
      </c>
      <c r="G14" s="183">
        <v>15</v>
      </c>
      <c r="H14" s="183">
        <v>0</v>
      </c>
      <c r="I14" s="183">
        <v>30</v>
      </c>
      <c r="J14" s="183">
        <v>30</v>
      </c>
      <c r="K14" s="183">
        <v>0</v>
      </c>
      <c r="L14" s="183">
        <v>28</v>
      </c>
      <c r="M14" s="183">
        <v>0</v>
      </c>
      <c r="N14" s="183">
        <v>-100</v>
      </c>
      <c r="O14" s="183">
        <v>0</v>
      </c>
      <c r="P14" s="183">
        <v>0</v>
      </c>
      <c r="Q14" s="183">
        <v>0</v>
      </c>
      <c r="R14" s="183">
        <v>15</v>
      </c>
    </row>
    <row r="15" spans="1:18" ht="79.5" thickBot="1">
      <c r="A15" s="189">
        <v>5</v>
      </c>
      <c r="B15" s="188" t="s">
        <v>345</v>
      </c>
      <c r="C15" s="183">
        <v>22</v>
      </c>
      <c r="D15" s="183">
        <v>31</v>
      </c>
      <c r="E15" s="183">
        <v>29.03</v>
      </c>
      <c r="F15" s="183">
        <v>5</v>
      </c>
      <c r="G15" s="183">
        <v>9</v>
      </c>
      <c r="H15" s="183">
        <v>44.44</v>
      </c>
      <c r="I15" s="183">
        <v>2</v>
      </c>
      <c r="J15" s="183">
        <v>4</v>
      </c>
      <c r="K15" s="183">
        <v>50</v>
      </c>
      <c r="L15" s="183">
        <v>1</v>
      </c>
      <c r="M15" s="183">
        <v>0</v>
      </c>
      <c r="N15" s="183">
        <v>-100</v>
      </c>
      <c r="O15" s="183">
        <v>0</v>
      </c>
      <c r="P15" s="183">
        <v>0</v>
      </c>
      <c r="Q15" s="183">
        <v>0</v>
      </c>
      <c r="R15" s="183">
        <v>44</v>
      </c>
    </row>
    <row r="16" spans="1:18" ht="79.5" thickBot="1">
      <c r="A16" s="189">
        <v>6</v>
      </c>
      <c r="B16" s="188" t="s">
        <v>346</v>
      </c>
      <c r="C16" s="183">
        <v>8</v>
      </c>
      <c r="D16" s="183">
        <v>22</v>
      </c>
      <c r="E16" s="183">
        <v>63.64</v>
      </c>
      <c r="F16" s="183">
        <v>6</v>
      </c>
      <c r="G16" s="183">
        <v>5</v>
      </c>
      <c r="H16" s="183">
        <v>-16.670000000000002</v>
      </c>
      <c r="I16" s="183">
        <v>2</v>
      </c>
      <c r="J16" s="183">
        <v>2</v>
      </c>
      <c r="K16" s="183">
        <v>0</v>
      </c>
      <c r="L16" s="183">
        <v>1</v>
      </c>
      <c r="M16" s="183">
        <v>0</v>
      </c>
      <c r="N16" s="183">
        <v>-100</v>
      </c>
      <c r="O16" s="183">
        <v>0</v>
      </c>
      <c r="P16" s="183">
        <v>0</v>
      </c>
      <c r="Q16" s="183">
        <v>0</v>
      </c>
      <c r="R16" s="183">
        <v>29</v>
      </c>
    </row>
    <row r="17" spans="1:18" ht="189.75" thickBot="1">
      <c r="A17" s="189">
        <v>7</v>
      </c>
      <c r="B17" s="188" t="s">
        <v>347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</row>
    <row r="18" spans="1:18" ht="16.5" thickBot="1">
      <c r="A18" s="190" t="s">
        <v>351</v>
      </c>
      <c r="B18" s="188" t="s">
        <v>342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</row>
    <row r="19" spans="1:18" ht="16.5" thickBot="1">
      <c r="A19" s="190" t="s">
        <v>352</v>
      </c>
      <c r="B19" s="188" t="s">
        <v>348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183">
        <v>0</v>
      </c>
      <c r="P19" s="183">
        <v>0</v>
      </c>
      <c r="Q19" s="183">
        <v>0</v>
      </c>
      <c r="R19" s="183">
        <v>0</v>
      </c>
    </row>
    <row r="20" spans="1:18" ht="15.75">
      <c r="A20" s="329">
        <v>8</v>
      </c>
      <c r="B20" s="187" t="s">
        <v>349</v>
      </c>
      <c r="C20" s="331">
        <v>151</v>
      </c>
      <c r="D20" s="331">
        <v>86</v>
      </c>
      <c r="E20" s="331">
        <v>-43.05</v>
      </c>
      <c r="F20" s="331">
        <v>49</v>
      </c>
      <c r="G20" s="331">
        <v>353</v>
      </c>
      <c r="H20" s="331">
        <v>86.12</v>
      </c>
      <c r="I20" s="331">
        <v>502</v>
      </c>
      <c r="J20" s="331">
        <v>107</v>
      </c>
      <c r="K20" s="331">
        <v>-78.69</v>
      </c>
      <c r="L20" s="331">
        <v>240</v>
      </c>
      <c r="M20" s="331">
        <v>0</v>
      </c>
      <c r="N20" s="331">
        <v>-100</v>
      </c>
      <c r="O20" s="331">
        <v>0</v>
      </c>
      <c r="P20" s="331">
        <v>0</v>
      </c>
      <c r="Q20" s="331">
        <v>0</v>
      </c>
      <c r="R20" s="331">
        <v>136.5</v>
      </c>
    </row>
    <row r="21" spans="1:18" ht="102.75" customHeight="1" thickBot="1">
      <c r="A21" s="330"/>
      <c r="B21" s="188" t="s">
        <v>350</v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</row>
  </sheetData>
  <mergeCells count="38">
    <mergeCell ref="R20:R21"/>
    <mergeCell ref="B1:Q1"/>
    <mergeCell ref="H20:H21"/>
    <mergeCell ref="I20:I21"/>
    <mergeCell ref="J20:J21"/>
    <mergeCell ref="K20:K21"/>
    <mergeCell ref="L20:L21"/>
    <mergeCell ref="M20:M21"/>
    <mergeCell ref="N5:N7"/>
    <mergeCell ref="O5:O7"/>
    <mergeCell ref="Q5:Q7"/>
    <mergeCell ref="C5:C7"/>
    <mergeCell ref="N20:N21"/>
    <mergeCell ref="O20:O21"/>
    <mergeCell ref="P20:P21"/>
    <mergeCell ref="Q20:Q21"/>
    <mergeCell ref="R5:R7"/>
    <mergeCell ref="A20:A21"/>
    <mergeCell ref="C20:C21"/>
    <mergeCell ref="D20:D21"/>
    <mergeCell ref="E20:E21"/>
    <mergeCell ref="F20:F21"/>
    <mergeCell ref="G20:G21"/>
    <mergeCell ref="E5:E7"/>
    <mergeCell ref="F5:F7"/>
    <mergeCell ref="H5:H7"/>
    <mergeCell ref="I5:I7"/>
    <mergeCell ref="K5:K7"/>
    <mergeCell ref="L5:L7"/>
    <mergeCell ref="A3:A7"/>
    <mergeCell ref="B3:B7"/>
    <mergeCell ref="C3:Q3"/>
    <mergeCell ref="R3:R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view="pageBreakPreview" zoomScale="115" zoomScaleNormal="100" zoomScaleSheetLayoutView="115" workbookViewId="0">
      <selection activeCell="A3" sqref="A3:K3"/>
    </sheetView>
  </sheetViews>
  <sheetFormatPr defaultRowHeight="15"/>
  <cols>
    <col min="1" max="1" width="13.85546875" customWidth="1"/>
    <col min="2" max="2" width="16.42578125" customWidth="1"/>
    <col min="3" max="3" width="9.85546875" customWidth="1"/>
    <col min="4" max="5" width="11.28515625" bestFit="1" customWidth="1"/>
    <col min="6" max="6" width="13.140625" bestFit="1" customWidth="1"/>
    <col min="7" max="7" width="11.28515625" bestFit="1" customWidth="1"/>
    <col min="8" max="11" width="13.140625" bestFit="1" customWidth="1"/>
  </cols>
  <sheetData>
    <row r="2" spans="1:13" ht="15.75">
      <c r="A2" s="196" t="s">
        <v>356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9" customHeight="1">
      <c r="A3" s="377" t="s">
        <v>354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4"/>
      <c r="M3" s="374"/>
    </row>
    <row r="4" spans="1:13" ht="16.5" thickBot="1">
      <c r="K4" s="376" t="s">
        <v>389</v>
      </c>
    </row>
    <row r="5" spans="1:13" ht="47.25" customHeight="1" thickBot="1">
      <c r="A5" s="325" t="s">
        <v>376</v>
      </c>
      <c r="B5" s="326"/>
      <c r="C5" s="327"/>
      <c r="D5" s="325">
        <v>15</v>
      </c>
      <c r="E5" s="327"/>
      <c r="F5" s="325">
        <v>150</v>
      </c>
      <c r="G5" s="327"/>
      <c r="H5" s="325">
        <v>250</v>
      </c>
      <c r="I5" s="327"/>
      <c r="J5" s="325">
        <v>670</v>
      </c>
      <c r="K5" s="327"/>
    </row>
    <row r="6" spans="1:13" ht="16.5" thickBot="1">
      <c r="A6" s="325" t="s">
        <v>377</v>
      </c>
      <c r="B6" s="326"/>
      <c r="C6" s="327"/>
      <c r="D6" s="194" t="s">
        <v>378</v>
      </c>
      <c r="E6" s="194" t="s">
        <v>379</v>
      </c>
      <c r="F6" s="194" t="s">
        <v>378</v>
      </c>
      <c r="G6" s="194" t="s">
        <v>379</v>
      </c>
      <c r="H6" s="194" t="s">
        <v>378</v>
      </c>
      <c r="I6" s="194" t="s">
        <v>379</v>
      </c>
      <c r="J6" s="194" t="s">
        <v>378</v>
      </c>
      <c r="K6" s="194" t="s">
        <v>379</v>
      </c>
    </row>
    <row r="7" spans="1:13" ht="95.25" thickBot="1">
      <c r="A7" s="365" t="s">
        <v>380</v>
      </c>
      <c r="B7" s="188" t="s">
        <v>381</v>
      </c>
      <c r="C7" s="188" t="s">
        <v>382</v>
      </c>
      <c r="D7" s="188"/>
      <c r="E7" s="188"/>
      <c r="F7" s="188"/>
      <c r="G7" s="188"/>
      <c r="H7" s="188"/>
      <c r="I7" s="188"/>
      <c r="J7" s="188"/>
      <c r="K7" s="188"/>
    </row>
    <row r="8" spans="1:13" ht="63.75" thickBot="1">
      <c r="A8" s="366" t="s">
        <v>383</v>
      </c>
      <c r="B8" s="371" t="s">
        <v>385</v>
      </c>
      <c r="C8" s="188" t="s">
        <v>386</v>
      </c>
      <c r="D8" s="369">
        <v>118739.07</v>
      </c>
      <c r="E8" s="370">
        <v>550</v>
      </c>
      <c r="F8" s="369">
        <v>1161803.07</v>
      </c>
      <c r="G8" s="369">
        <v>505423.03</v>
      </c>
      <c r="H8" s="369">
        <v>2562632.46</v>
      </c>
      <c r="I8" s="369">
        <v>1233922.48</v>
      </c>
      <c r="J8" s="369">
        <v>3827071.33</v>
      </c>
      <c r="K8" s="369">
        <v>2445884.17</v>
      </c>
    </row>
    <row r="9" spans="1:13" ht="79.5" thickBot="1">
      <c r="A9" s="366" t="s">
        <v>384</v>
      </c>
      <c r="B9" s="372"/>
      <c r="C9" s="188" t="s">
        <v>387</v>
      </c>
      <c r="D9" s="369">
        <v>117352.2</v>
      </c>
      <c r="E9" s="370">
        <v>550</v>
      </c>
      <c r="F9" s="369">
        <v>1160416.2</v>
      </c>
      <c r="G9" s="369">
        <v>504729.59999999998</v>
      </c>
      <c r="H9" s="369">
        <v>2556110.39</v>
      </c>
      <c r="I9" s="369">
        <v>1230661.45</v>
      </c>
      <c r="J9" s="369">
        <v>3824297.59</v>
      </c>
      <c r="K9" s="369">
        <v>2444497.2999999998</v>
      </c>
    </row>
    <row r="10" spans="1:13" ht="16.5" thickBot="1">
      <c r="A10" s="367"/>
      <c r="B10" s="371" t="s">
        <v>388</v>
      </c>
      <c r="C10" s="188" t="s">
        <v>386</v>
      </c>
      <c r="D10" s="369">
        <v>10841.94</v>
      </c>
      <c r="E10" s="370">
        <v>550</v>
      </c>
      <c r="F10" s="369">
        <v>55079.95</v>
      </c>
      <c r="G10" s="369">
        <v>51549.73</v>
      </c>
      <c r="H10" s="369">
        <v>108487.46</v>
      </c>
      <c r="I10" s="369">
        <v>92112.48</v>
      </c>
      <c r="J10" s="369">
        <v>282481.32</v>
      </c>
      <c r="K10" s="369">
        <v>254239.51</v>
      </c>
    </row>
    <row r="11" spans="1:13" ht="16.5" thickBot="1">
      <c r="A11" s="368"/>
      <c r="B11" s="372"/>
      <c r="C11" s="188" t="s">
        <v>387</v>
      </c>
      <c r="D11" s="369">
        <v>8345.4</v>
      </c>
      <c r="E11" s="370">
        <v>550</v>
      </c>
      <c r="F11" s="369">
        <v>53295</v>
      </c>
      <c r="G11" s="369">
        <v>50657.25</v>
      </c>
      <c r="H11" s="369">
        <v>101965.39</v>
      </c>
      <c r="I11" s="369">
        <v>88851.45</v>
      </c>
      <c r="J11" s="369">
        <v>275288.58</v>
      </c>
      <c r="K11" s="369">
        <v>250643.14</v>
      </c>
    </row>
    <row r="12" spans="1:13" ht="16.5" thickBot="1">
      <c r="A12" s="371">
        <v>750</v>
      </c>
      <c r="B12" s="371" t="s">
        <v>385</v>
      </c>
      <c r="C12" s="188" t="s">
        <v>386</v>
      </c>
      <c r="D12" s="369">
        <v>123003.67</v>
      </c>
      <c r="E12" s="369">
        <v>170504.88</v>
      </c>
      <c r="F12" s="369">
        <v>1166067.67</v>
      </c>
      <c r="G12" s="369">
        <v>507555.33</v>
      </c>
      <c r="H12" s="369">
        <v>2598872.4</v>
      </c>
      <c r="I12" s="369">
        <v>1252042.45</v>
      </c>
      <c r="J12" s="369">
        <v>3835600.54</v>
      </c>
      <c r="K12" s="369">
        <v>2450148.77</v>
      </c>
    </row>
    <row r="13" spans="1:13" ht="16.5" thickBot="1">
      <c r="A13" s="373"/>
      <c r="B13" s="372"/>
      <c r="C13" s="188" t="s">
        <v>387</v>
      </c>
      <c r="D13" s="369">
        <v>119536.49</v>
      </c>
      <c r="E13" s="369">
        <v>168771.3</v>
      </c>
      <c r="F13" s="369">
        <v>1162600.49</v>
      </c>
      <c r="G13" s="369">
        <v>505821.75</v>
      </c>
      <c r="H13" s="369">
        <v>2582567.2400000002</v>
      </c>
      <c r="I13" s="369">
        <v>1243889.8700000001</v>
      </c>
      <c r="J13" s="369">
        <v>3828666.19</v>
      </c>
      <c r="K13" s="369">
        <v>2446681.59</v>
      </c>
    </row>
    <row r="14" spans="1:13" ht="16.5" thickBot="1">
      <c r="A14" s="373"/>
      <c r="B14" s="371" t="s">
        <v>388</v>
      </c>
      <c r="C14" s="188" t="s">
        <v>386</v>
      </c>
      <c r="D14" s="369">
        <v>19901.93</v>
      </c>
      <c r="E14" s="369">
        <v>12351.94</v>
      </c>
      <c r="F14" s="369">
        <v>65670.63</v>
      </c>
      <c r="G14" s="369">
        <v>56845.07</v>
      </c>
      <c r="H14" s="369">
        <v>144727.4</v>
      </c>
      <c r="I14" s="369">
        <v>110232.45</v>
      </c>
      <c r="J14" s="369">
        <v>367206.74</v>
      </c>
      <c r="K14" s="369">
        <v>296602.21999999997</v>
      </c>
    </row>
    <row r="15" spans="1:13" ht="16.5" thickBot="1">
      <c r="A15" s="372"/>
      <c r="B15" s="372"/>
      <c r="C15" s="188" t="s">
        <v>387</v>
      </c>
      <c r="D15" s="369">
        <v>13660.58</v>
      </c>
      <c r="E15" s="369">
        <v>9231.26</v>
      </c>
      <c r="F15" s="369">
        <v>61208.24</v>
      </c>
      <c r="G15" s="369">
        <v>54613.87</v>
      </c>
      <c r="H15" s="369">
        <v>128422.24</v>
      </c>
      <c r="I15" s="369">
        <v>102079.87</v>
      </c>
      <c r="J15" s="369">
        <v>349224.89</v>
      </c>
      <c r="K15" s="369">
        <v>287611.3</v>
      </c>
    </row>
    <row r="16" spans="1:13" ht="16.5" thickBot="1">
      <c r="A16" s="371">
        <v>1000</v>
      </c>
      <c r="B16" s="371" t="s">
        <v>385</v>
      </c>
      <c r="C16" s="188" t="s">
        <v>386</v>
      </c>
      <c r="D16" s="369">
        <v>125372.89</v>
      </c>
      <c r="E16" s="369">
        <v>171689.5</v>
      </c>
      <c r="F16" s="369">
        <v>1159907.69</v>
      </c>
      <c r="G16" s="369">
        <v>508739.95</v>
      </c>
      <c r="H16" s="369">
        <v>2619005.7000000002</v>
      </c>
      <c r="I16" s="369">
        <v>1262109.1000000001</v>
      </c>
      <c r="J16" s="369">
        <v>3840338.98</v>
      </c>
      <c r="K16" s="369">
        <v>2452517.9900000002</v>
      </c>
    </row>
    <row r="17" spans="1:11" ht="16.5" thickBot="1">
      <c r="A17" s="373"/>
      <c r="B17" s="372"/>
      <c r="C17" s="188" t="s">
        <v>387</v>
      </c>
      <c r="D17" s="369">
        <v>120749.99</v>
      </c>
      <c r="E17" s="369">
        <v>169378.05</v>
      </c>
      <c r="F17" s="369">
        <v>1163813.99</v>
      </c>
      <c r="G17" s="369">
        <v>506428.5</v>
      </c>
      <c r="H17" s="369">
        <v>2597265.48</v>
      </c>
      <c r="I17" s="369">
        <v>1251238.99</v>
      </c>
      <c r="J17" s="369">
        <v>3831093.18</v>
      </c>
      <c r="K17" s="369">
        <v>2447895.09</v>
      </c>
    </row>
    <row r="18" spans="1:11" ht="16.5" thickBot="1">
      <c r="A18" s="373"/>
      <c r="B18" s="371" t="s">
        <v>388</v>
      </c>
      <c r="C18" s="188" t="s">
        <v>386</v>
      </c>
      <c r="D18" s="369">
        <v>24935.25</v>
      </c>
      <c r="E18" s="369">
        <v>14868.6</v>
      </c>
      <c r="F18" s="369">
        <v>71554.34</v>
      </c>
      <c r="G18" s="369">
        <v>59786.92</v>
      </c>
      <c r="H18" s="369">
        <v>164860.70000000001</v>
      </c>
      <c r="I18" s="369">
        <v>120299.1</v>
      </c>
      <c r="J18" s="369">
        <v>414276.42</v>
      </c>
      <c r="K18" s="369">
        <v>320137.06</v>
      </c>
    </row>
    <row r="19" spans="1:11" ht="16.5" thickBot="1">
      <c r="A19" s="372"/>
      <c r="B19" s="372"/>
      <c r="C19" s="188" t="s">
        <v>387</v>
      </c>
      <c r="D19" s="369">
        <v>16613.45</v>
      </c>
      <c r="E19" s="369">
        <v>10707.7</v>
      </c>
      <c r="F19" s="369">
        <v>65604.490000000005</v>
      </c>
      <c r="G19" s="369">
        <v>56812</v>
      </c>
      <c r="H19" s="369">
        <v>143120.48000000001</v>
      </c>
      <c r="I19" s="369">
        <v>109428.99</v>
      </c>
      <c r="J19" s="369">
        <v>390300.62</v>
      </c>
      <c r="K19" s="369">
        <v>308149.15999999997</v>
      </c>
    </row>
    <row r="20" spans="1:11" ht="16.5" thickBot="1">
      <c r="A20" s="371">
        <v>1250</v>
      </c>
      <c r="B20" s="371" t="s">
        <v>385</v>
      </c>
      <c r="C20" s="188" t="s">
        <v>386</v>
      </c>
      <c r="D20" s="369">
        <v>127742.11</v>
      </c>
      <c r="E20" s="369">
        <v>172874.11</v>
      </c>
      <c r="F20" s="369">
        <v>1160144.6100000001</v>
      </c>
      <c r="G20" s="369">
        <v>509924.56</v>
      </c>
      <c r="H20" s="369">
        <v>2639139</v>
      </c>
      <c r="I20" s="369">
        <v>1272175.75</v>
      </c>
      <c r="J20" s="369">
        <v>3845077.43</v>
      </c>
      <c r="K20" s="369">
        <v>2454887.21</v>
      </c>
    </row>
    <row r="21" spans="1:11" ht="16.5" thickBot="1">
      <c r="A21" s="373"/>
      <c r="B21" s="372"/>
      <c r="C21" s="188" t="s">
        <v>387</v>
      </c>
      <c r="D21" s="369">
        <v>121963.49</v>
      </c>
      <c r="E21" s="369">
        <v>169984.79</v>
      </c>
      <c r="F21" s="369">
        <v>1165027.49</v>
      </c>
      <c r="G21" s="369">
        <v>507035.24</v>
      </c>
      <c r="H21" s="369">
        <v>2611963.73</v>
      </c>
      <c r="I21" s="369">
        <v>1258588.1100000001</v>
      </c>
      <c r="J21" s="369">
        <v>3833520.18</v>
      </c>
      <c r="K21" s="369">
        <v>2449108.59</v>
      </c>
    </row>
    <row r="22" spans="1:11" ht="16.5" thickBot="1">
      <c r="A22" s="373"/>
      <c r="B22" s="371" t="s">
        <v>388</v>
      </c>
      <c r="C22" s="188" t="s">
        <v>386</v>
      </c>
      <c r="D22" s="369">
        <v>29968.58</v>
      </c>
      <c r="E22" s="369">
        <v>17385.259999999998</v>
      </c>
      <c r="F22" s="369">
        <v>77438.05</v>
      </c>
      <c r="G22" s="369">
        <v>62728.78</v>
      </c>
      <c r="H22" s="369">
        <v>184994</v>
      </c>
      <c r="I22" s="369">
        <v>130365.75</v>
      </c>
      <c r="J22" s="369">
        <v>461346.1</v>
      </c>
      <c r="K22" s="369">
        <v>343671.9</v>
      </c>
    </row>
    <row r="23" spans="1:11" ht="16.5" thickBot="1">
      <c r="A23" s="372"/>
      <c r="B23" s="372"/>
      <c r="C23" s="188" t="s">
        <v>387</v>
      </c>
      <c r="D23" s="369">
        <v>19566.330000000002</v>
      </c>
      <c r="E23" s="369">
        <v>12184.14</v>
      </c>
      <c r="F23" s="369">
        <v>70000.740000000005</v>
      </c>
      <c r="G23" s="369">
        <v>59010.12</v>
      </c>
      <c r="H23" s="369">
        <v>157818.73000000001</v>
      </c>
      <c r="I23" s="369">
        <v>116778.11</v>
      </c>
      <c r="J23" s="369">
        <v>431376.35</v>
      </c>
      <c r="K23" s="369">
        <v>328687.03000000003</v>
      </c>
    </row>
    <row r="25" spans="1:11" ht="15.75">
      <c r="A25" s="375" t="s">
        <v>390</v>
      </c>
    </row>
  </sheetData>
  <mergeCells count="18">
    <mergeCell ref="A16:A19"/>
    <mergeCell ref="B16:B17"/>
    <mergeCell ref="B18:B19"/>
    <mergeCell ref="A20:A23"/>
    <mergeCell ref="B20:B21"/>
    <mergeCell ref="B22:B23"/>
    <mergeCell ref="A6:C6"/>
    <mergeCell ref="B8:B9"/>
    <mergeCell ref="B10:B11"/>
    <mergeCell ref="A12:A15"/>
    <mergeCell ref="B12:B13"/>
    <mergeCell ref="B14:B15"/>
    <mergeCell ref="A5:C5"/>
    <mergeCell ref="D5:E5"/>
    <mergeCell ref="F5:G5"/>
    <mergeCell ref="H5:I5"/>
    <mergeCell ref="J5:K5"/>
    <mergeCell ref="A3:K3"/>
  </mergeCells>
  <pageMargins left="0.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85" zoomScaleNormal="85" workbookViewId="0">
      <selection activeCell="V13" sqref="V13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4.7109375" customWidth="1"/>
    <col min="11" max="11" width="14.85546875" customWidth="1"/>
    <col min="14" max="14" width="15.42578125" customWidth="1"/>
    <col min="17" max="17" width="14.7109375" customWidth="1"/>
  </cols>
  <sheetData>
    <row r="1" spans="1:21" ht="69" customHeight="1">
      <c r="A1" s="306" t="s">
        <v>367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21" ht="15.75" thickBot="1"/>
    <row r="3" spans="1:21" ht="74.25" customHeight="1" thickBot="1">
      <c r="A3" s="293" t="s">
        <v>87</v>
      </c>
      <c r="B3" s="293" t="s">
        <v>152</v>
      </c>
      <c r="C3" s="295" t="s">
        <v>153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7"/>
    </row>
    <row r="4" spans="1:21" ht="45" customHeight="1" thickBot="1">
      <c r="A4" s="294"/>
      <c r="B4" s="294"/>
      <c r="C4" s="295" t="s">
        <v>154</v>
      </c>
      <c r="D4" s="296"/>
      <c r="E4" s="297"/>
      <c r="F4" s="295" t="s">
        <v>155</v>
      </c>
      <c r="G4" s="296"/>
      <c r="H4" s="297"/>
      <c r="I4" s="295" t="s">
        <v>156</v>
      </c>
      <c r="J4" s="296"/>
      <c r="K4" s="297"/>
      <c r="L4" s="295" t="s">
        <v>157</v>
      </c>
      <c r="M4" s="296"/>
      <c r="N4" s="297"/>
      <c r="O4" s="295" t="s">
        <v>158</v>
      </c>
      <c r="P4" s="296"/>
      <c r="Q4" s="297"/>
    </row>
    <row r="5" spans="1:21" ht="59.25" customHeight="1">
      <c r="A5" s="287"/>
      <c r="B5" s="287"/>
      <c r="C5" s="293">
        <v>2015</v>
      </c>
      <c r="D5" s="293">
        <v>2016</v>
      </c>
      <c r="E5" s="293" t="s">
        <v>8</v>
      </c>
      <c r="F5" s="293">
        <v>2015</v>
      </c>
      <c r="G5" s="293">
        <v>2016</v>
      </c>
      <c r="H5" s="293" t="s">
        <v>8</v>
      </c>
      <c r="I5" s="293">
        <v>2015</v>
      </c>
      <c r="J5" s="293">
        <v>2016</v>
      </c>
      <c r="K5" s="293" t="s">
        <v>8</v>
      </c>
      <c r="L5" s="293">
        <v>2015</v>
      </c>
      <c r="M5" s="293">
        <v>2016</v>
      </c>
      <c r="N5" s="293" t="s">
        <v>8</v>
      </c>
      <c r="O5" s="293">
        <v>2015</v>
      </c>
      <c r="P5" s="293">
        <v>2016</v>
      </c>
      <c r="Q5" s="293" t="s">
        <v>8</v>
      </c>
    </row>
    <row r="6" spans="1:21" ht="15.75" thickBot="1">
      <c r="A6" s="288"/>
      <c r="B6" s="288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</row>
    <row r="7" spans="1:21" ht="15.75" thickBot="1">
      <c r="A7" s="38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4">
        <v>17</v>
      </c>
    </row>
    <row r="8" spans="1:21" s="57" customFormat="1" ht="48" thickBot="1">
      <c r="A8" s="53">
        <v>1</v>
      </c>
      <c r="B8" s="54" t="s">
        <v>159</v>
      </c>
      <c r="C8" s="165">
        <v>17</v>
      </c>
      <c r="D8" s="165">
        <v>29</v>
      </c>
      <c r="E8" s="167">
        <v>0.41379310344827586</v>
      </c>
      <c r="F8" s="165">
        <v>26</v>
      </c>
      <c r="G8" s="165">
        <v>15</v>
      </c>
      <c r="H8" s="167">
        <v>-0.42307692307692307</v>
      </c>
      <c r="I8" s="55">
        <v>0</v>
      </c>
      <c r="J8" s="55">
        <v>0</v>
      </c>
      <c r="K8" s="56">
        <v>0</v>
      </c>
      <c r="L8" s="55">
        <v>0</v>
      </c>
      <c r="M8" s="55">
        <v>0</v>
      </c>
      <c r="N8" s="56">
        <v>0</v>
      </c>
      <c r="O8" s="55">
        <v>0</v>
      </c>
      <c r="P8" s="55">
        <v>0</v>
      </c>
      <c r="Q8" s="56">
        <v>0</v>
      </c>
      <c r="U8"/>
    </row>
    <row r="9" spans="1:21" ht="45.75" thickBot="1">
      <c r="A9" s="39" t="s">
        <v>91</v>
      </c>
      <c r="B9" s="58" t="s">
        <v>160</v>
      </c>
      <c r="C9" s="164">
        <v>0</v>
      </c>
      <c r="D9" s="164">
        <v>0</v>
      </c>
      <c r="E9" s="166">
        <v>0</v>
      </c>
      <c r="F9" s="164">
        <v>26</v>
      </c>
      <c r="G9" s="164">
        <v>15</v>
      </c>
      <c r="H9" s="166">
        <v>-0.42307692307692307</v>
      </c>
      <c r="I9" s="44">
        <v>0</v>
      </c>
      <c r="J9" s="44">
        <v>0</v>
      </c>
      <c r="K9" s="59">
        <v>0</v>
      </c>
      <c r="L9" s="44">
        <v>0</v>
      </c>
      <c r="M9" s="44">
        <v>0</v>
      </c>
      <c r="N9" s="59">
        <v>0</v>
      </c>
      <c r="O9" s="44">
        <v>0</v>
      </c>
      <c r="P9" s="44">
        <v>0</v>
      </c>
      <c r="Q9" s="59">
        <v>0</v>
      </c>
    </row>
    <row r="10" spans="1:21" ht="45.75" thickBot="1">
      <c r="A10" s="39" t="s">
        <v>93</v>
      </c>
      <c r="B10" s="58" t="s">
        <v>161</v>
      </c>
      <c r="C10" s="164">
        <v>17</v>
      </c>
      <c r="D10" s="164">
        <v>29</v>
      </c>
      <c r="E10" s="166">
        <v>0.41379310344827586</v>
      </c>
      <c r="F10" s="164">
        <v>0</v>
      </c>
      <c r="G10" s="164">
        <v>0</v>
      </c>
      <c r="H10" s="166">
        <v>0</v>
      </c>
      <c r="I10" s="44">
        <v>0</v>
      </c>
      <c r="J10" s="44">
        <v>0</v>
      </c>
      <c r="K10" s="59">
        <v>0</v>
      </c>
      <c r="L10" s="44">
        <v>0</v>
      </c>
      <c r="M10" s="44">
        <v>0</v>
      </c>
      <c r="N10" s="59">
        <v>0</v>
      </c>
      <c r="O10" s="44">
        <v>0</v>
      </c>
      <c r="P10" s="44">
        <v>0</v>
      </c>
      <c r="Q10" s="59">
        <v>0</v>
      </c>
    </row>
    <row r="11" spans="1:21" ht="30.75" thickBot="1">
      <c r="A11" s="39" t="s">
        <v>111</v>
      </c>
      <c r="B11" s="58" t="s">
        <v>162</v>
      </c>
      <c r="C11" s="164">
        <v>0</v>
      </c>
      <c r="D11" s="164">
        <v>0</v>
      </c>
      <c r="E11" s="166">
        <v>0</v>
      </c>
      <c r="F11" s="164">
        <v>0</v>
      </c>
      <c r="G11" s="164">
        <v>0</v>
      </c>
      <c r="H11" s="166">
        <v>0</v>
      </c>
      <c r="I11" s="44">
        <v>0</v>
      </c>
      <c r="J11" s="44">
        <v>0</v>
      </c>
      <c r="K11" s="59">
        <v>0</v>
      </c>
      <c r="L11" s="44">
        <v>0</v>
      </c>
      <c r="M11" s="44">
        <v>0</v>
      </c>
      <c r="N11" s="59">
        <v>0</v>
      </c>
      <c r="O11" s="44">
        <v>0</v>
      </c>
      <c r="P11" s="44">
        <v>0</v>
      </c>
      <c r="Q11" s="59">
        <v>0</v>
      </c>
    </row>
    <row r="12" spans="1:21" ht="31.5" customHeight="1" thickBot="1">
      <c r="A12" s="39" t="s">
        <v>113</v>
      </c>
      <c r="B12" s="58" t="s">
        <v>163</v>
      </c>
      <c r="C12" s="164">
        <v>0</v>
      </c>
      <c r="D12" s="164">
        <v>0</v>
      </c>
      <c r="E12" s="166">
        <v>0</v>
      </c>
      <c r="F12" s="164">
        <v>0</v>
      </c>
      <c r="G12" s="164">
        <v>0</v>
      </c>
      <c r="H12" s="166">
        <v>0</v>
      </c>
      <c r="I12" s="44">
        <v>0</v>
      </c>
      <c r="J12" s="44">
        <v>0</v>
      </c>
      <c r="K12" s="59">
        <v>0</v>
      </c>
      <c r="L12" s="44">
        <v>0</v>
      </c>
      <c r="M12" s="44">
        <v>0</v>
      </c>
      <c r="N12" s="59">
        <v>0</v>
      </c>
      <c r="O12" s="44">
        <v>0</v>
      </c>
      <c r="P12" s="44">
        <v>0</v>
      </c>
      <c r="Q12" s="59">
        <v>0</v>
      </c>
    </row>
    <row r="13" spans="1:21" ht="55.5" customHeight="1" thickBot="1">
      <c r="A13" s="39" t="s">
        <v>164</v>
      </c>
      <c r="B13" s="58" t="s">
        <v>165</v>
      </c>
      <c r="C13" s="164">
        <v>0</v>
      </c>
      <c r="D13" s="164">
        <v>0</v>
      </c>
      <c r="E13" s="166">
        <v>0</v>
      </c>
      <c r="F13" s="164">
        <v>0</v>
      </c>
      <c r="G13" s="164">
        <v>0</v>
      </c>
      <c r="H13" s="166">
        <v>0</v>
      </c>
      <c r="I13" s="44">
        <v>0</v>
      </c>
      <c r="J13" s="44">
        <v>0</v>
      </c>
      <c r="K13" s="59">
        <v>0</v>
      </c>
      <c r="L13" s="44">
        <v>0</v>
      </c>
      <c r="M13" s="44">
        <v>0</v>
      </c>
      <c r="N13" s="59">
        <v>0</v>
      </c>
      <c r="O13" s="44">
        <v>0</v>
      </c>
      <c r="P13" s="44">
        <v>0</v>
      </c>
      <c r="Q13" s="59">
        <v>0</v>
      </c>
    </row>
    <row r="14" spans="1:21" ht="15.75" thickBot="1">
      <c r="A14" s="39" t="s">
        <v>166</v>
      </c>
      <c r="B14" s="58" t="s">
        <v>167</v>
      </c>
      <c r="C14" s="164">
        <v>0</v>
      </c>
      <c r="D14" s="164">
        <v>0</v>
      </c>
      <c r="E14" s="166">
        <v>0</v>
      </c>
      <c r="F14" s="164">
        <v>0</v>
      </c>
      <c r="G14" s="164">
        <v>0</v>
      </c>
      <c r="H14" s="166">
        <v>0</v>
      </c>
      <c r="I14" s="44">
        <v>0</v>
      </c>
      <c r="J14" s="44">
        <v>0</v>
      </c>
      <c r="K14" s="59">
        <v>0</v>
      </c>
      <c r="L14" s="44">
        <v>0</v>
      </c>
      <c r="M14" s="44">
        <v>0</v>
      </c>
      <c r="N14" s="59">
        <v>0</v>
      </c>
      <c r="O14" s="44">
        <v>0</v>
      </c>
      <c r="P14" s="44">
        <v>0</v>
      </c>
      <c r="Q14" s="59">
        <v>0</v>
      </c>
    </row>
    <row r="15" spans="1:21" s="57" customFormat="1" ht="16.5" thickBot="1">
      <c r="A15" s="53">
        <v>2</v>
      </c>
      <c r="B15" s="54" t="s">
        <v>168</v>
      </c>
      <c r="C15" s="165">
        <v>0</v>
      </c>
      <c r="D15" s="165">
        <v>0</v>
      </c>
      <c r="E15" s="167">
        <v>0</v>
      </c>
      <c r="F15" s="165">
        <v>0</v>
      </c>
      <c r="G15" s="165">
        <v>0</v>
      </c>
      <c r="H15" s="167">
        <v>0</v>
      </c>
      <c r="I15" s="55">
        <v>0</v>
      </c>
      <c r="J15" s="55">
        <v>0</v>
      </c>
      <c r="K15" s="56">
        <v>0</v>
      </c>
      <c r="L15" s="55">
        <v>0</v>
      </c>
      <c r="M15" s="55">
        <v>0</v>
      </c>
      <c r="N15" s="56">
        <v>0</v>
      </c>
      <c r="O15" s="55">
        <v>0</v>
      </c>
      <c r="P15" s="55">
        <v>0</v>
      </c>
      <c r="Q15" s="56">
        <v>0</v>
      </c>
      <c r="U15"/>
    </row>
    <row r="16" spans="1:21" ht="45.75" thickBot="1">
      <c r="A16" s="39" t="s">
        <v>97</v>
      </c>
      <c r="B16" s="58" t="s">
        <v>169</v>
      </c>
      <c r="C16" s="164">
        <v>0</v>
      </c>
      <c r="D16" s="164">
        <v>0</v>
      </c>
      <c r="E16" s="166">
        <v>0</v>
      </c>
      <c r="F16" s="164">
        <v>0</v>
      </c>
      <c r="G16" s="164">
        <v>0</v>
      </c>
      <c r="H16" s="166">
        <v>0</v>
      </c>
      <c r="I16" s="44">
        <v>0</v>
      </c>
      <c r="J16" s="44">
        <v>0</v>
      </c>
      <c r="K16" s="59">
        <v>0</v>
      </c>
      <c r="L16" s="44">
        <v>0</v>
      </c>
      <c r="M16" s="44">
        <v>0</v>
      </c>
      <c r="N16" s="59">
        <v>0</v>
      </c>
      <c r="O16" s="44">
        <v>0</v>
      </c>
      <c r="P16" s="44">
        <v>0</v>
      </c>
      <c r="Q16" s="59">
        <v>0</v>
      </c>
    </row>
    <row r="17" spans="1:21" ht="45.75" thickBot="1">
      <c r="A17" s="39" t="s">
        <v>170</v>
      </c>
      <c r="B17" s="58" t="s">
        <v>171</v>
      </c>
      <c r="C17" s="164">
        <v>0</v>
      </c>
      <c r="D17" s="164">
        <v>0</v>
      </c>
      <c r="E17" s="166">
        <v>0</v>
      </c>
      <c r="F17" s="164">
        <v>0</v>
      </c>
      <c r="G17" s="164">
        <v>0</v>
      </c>
      <c r="H17" s="166">
        <v>0</v>
      </c>
      <c r="I17" s="44">
        <v>0</v>
      </c>
      <c r="J17" s="44">
        <v>0</v>
      </c>
      <c r="K17" s="59">
        <v>0</v>
      </c>
      <c r="L17" s="44">
        <v>0</v>
      </c>
      <c r="M17" s="44">
        <v>0</v>
      </c>
      <c r="N17" s="59">
        <v>0</v>
      </c>
      <c r="O17" s="44">
        <v>0</v>
      </c>
      <c r="P17" s="44">
        <v>0</v>
      </c>
      <c r="Q17" s="59">
        <v>0</v>
      </c>
    </row>
    <row r="18" spans="1:21" ht="30.75" thickBot="1">
      <c r="A18" s="39" t="s">
        <v>172</v>
      </c>
      <c r="B18" s="58" t="s">
        <v>173</v>
      </c>
      <c r="C18" s="164">
        <v>0</v>
      </c>
      <c r="D18" s="164">
        <v>0</v>
      </c>
      <c r="E18" s="166">
        <v>0</v>
      </c>
      <c r="F18" s="164">
        <v>0</v>
      </c>
      <c r="G18" s="164">
        <v>0</v>
      </c>
      <c r="H18" s="166">
        <v>0</v>
      </c>
      <c r="I18" s="44">
        <v>0</v>
      </c>
      <c r="J18" s="44">
        <v>0</v>
      </c>
      <c r="K18" s="59">
        <v>0</v>
      </c>
      <c r="L18" s="44">
        <v>0</v>
      </c>
      <c r="M18" s="44">
        <v>0</v>
      </c>
      <c r="N18" s="59">
        <v>0</v>
      </c>
      <c r="O18" s="44">
        <v>0</v>
      </c>
      <c r="P18" s="44">
        <v>0</v>
      </c>
      <c r="Q18" s="59">
        <v>0</v>
      </c>
    </row>
    <row r="19" spans="1:21" ht="45.75" thickBot="1">
      <c r="A19" s="39" t="s">
        <v>98</v>
      </c>
      <c r="B19" s="58" t="s">
        <v>161</v>
      </c>
      <c r="C19" s="164">
        <v>0</v>
      </c>
      <c r="D19" s="164">
        <v>0</v>
      </c>
      <c r="E19" s="166">
        <v>0</v>
      </c>
      <c r="F19" s="164">
        <v>0</v>
      </c>
      <c r="G19" s="164">
        <v>0</v>
      </c>
      <c r="H19" s="166">
        <v>0</v>
      </c>
      <c r="I19" s="44">
        <v>0</v>
      </c>
      <c r="J19" s="44">
        <v>0</v>
      </c>
      <c r="K19" s="59">
        <v>0</v>
      </c>
      <c r="L19" s="44">
        <v>0</v>
      </c>
      <c r="M19" s="44">
        <v>0</v>
      </c>
      <c r="N19" s="59">
        <v>0</v>
      </c>
      <c r="O19" s="44">
        <v>0</v>
      </c>
      <c r="P19" s="44">
        <v>0</v>
      </c>
      <c r="Q19" s="59">
        <v>0</v>
      </c>
    </row>
    <row r="20" spans="1:21" ht="34.5" customHeight="1" thickBot="1">
      <c r="A20" s="39" t="s">
        <v>116</v>
      </c>
      <c r="B20" s="58" t="s">
        <v>162</v>
      </c>
      <c r="C20" s="164">
        <v>0</v>
      </c>
      <c r="D20" s="164">
        <v>0</v>
      </c>
      <c r="E20" s="166">
        <v>0</v>
      </c>
      <c r="F20" s="164">
        <v>0</v>
      </c>
      <c r="G20" s="164">
        <v>0</v>
      </c>
      <c r="H20" s="166">
        <v>0</v>
      </c>
      <c r="I20" s="44">
        <v>0</v>
      </c>
      <c r="J20" s="44">
        <v>0</v>
      </c>
      <c r="K20" s="59">
        <v>0</v>
      </c>
      <c r="L20" s="44">
        <v>0</v>
      </c>
      <c r="M20" s="44">
        <v>0</v>
      </c>
      <c r="N20" s="59">
        <v>0</v>
      </c>
      <c r="O20" s="44">
        <v>0</v>
      </c>
      <c r="P20" s="44">
        <v>0</v>
      </c>
      <c r="Q20" s="59">
        <v>0</v>
      </c>
    </row>
    <row r="21" spans="1:21" ht="25.5" customHeight="1" thickBot="1">
      <c r="A21" s="39" t="s">
        <v>117</v>
      </c>
      <c r="B21" s="58" t="s">
        <v>163</v>
      </c>
      <c r="C21" s="164">
        <v>0</v>
      </c>
      <c r="D21" s="164">
        <v>0</v>
      </c>
      <c r="E21" s="166">
        <v>0</v>
      </c>
      <c r="F21" s="164">
        <v>0</v>
      </c>
      <c r="G21" s="164">
        <v>0</v>
      </c>
      <c r="H21" s="166">
        <v>0</v>
      </c>
      <c r="I21" s="44">
        <v>0</v>
      </c>
      <c r="J21" s="44">
        <v>0</v>
      </c>
      <c r="K21" s="59">
        <v>0</v>
      </c>
      <c r="L21" s="44">
        <v>0</v>
      </c>
      <c r="M21" s="44">
        <v>0</v>
      </c>
      <c r="N21" s="59">
        <v>0</v>
      </c>
      <c r="O21" s="44">
        <v>0</v>
      </c>
      <c r="P21" s="44">
        <v>0</v>
      </c>
      <c r="Q21" s="59">
        <v>0</v>
      </c>
    </row>
    <row r="22" spans="1:21" ht="70.5" customHeight="1" thickBot="1">
      <c r="A22" s="39" t="s">
        <v>174</v>
      </c>
      <c r="B22" s="58" t="s">
        <v>175</v>
      </c>
      <c r="C22" s="164">
        <v>0</v>
      </c>
      <c r="D22" s="164">
        <v>0</v>
      </c>
      <c r="E22" s="166">
        <v>0</v>
      </c>
      <c r="F22" s="164">
        <v>0</v>
      </c>
      <c r="G22" s="164">
        <v>0</v>
      </c>
      <c r="H22" s="166">
        <v>0</v>
      </c>
      <c r="I22" s="44">
        <v>0</v>
      </c>
      <c r="J22" s="44">
        <v>0</v>
      </c>
      <c r="K22" s="59">
        <v>0</v>
      </c>
      <c r="L22" s="44">
        <v>0</v>
      </c>
      <c r="M22" s="44">
        <v>0</v>
      </c>
      <c r="N22" s="59">
        <v>0</v>
      </c>
      <c r="O22" s="44">
        <v>0</v>
      </c>
      <c r="P22" s="44">
        <v>0</v>
      </c>
      <c r="Q22" s="59">
        <v>0</v>
      </c>
    </row>
    <row r="23" spans="1:21" ht="15.75" thickBot="1">
      <c r="A23" s="39" t="s">
        <v>176</v>
      </c>
      <c r="B23" s="58" t="s">
        <v>167</v>
      </c>
      <c r="C23" s="164">
        <v>0</v>
      </c>
      <c r="D23" s="164">
        <v>0</v>
      </c>
      <c r="E23" s="166">
        <v>0</v>
      </c>
      <c r="F23" s="164">
        <v>0</v>
      </c>
      <c r="G23" s="164">
        <v>0</v>
      </c>
      <c r="H23" s="166">
        <v>0</v>
      </c>
      <c r="I23" s="44">
        <v>0</v>
      </c>
      <c r="J23" s="44">
        <v>0</v>
      </c>
      <c r="K23" s="59">
        <v>0</v>
      </c>
      <c r="L23" s="44">
        <v>0</v>
      </c>
      <c r="M23" s="44">
        <v>0</v>
      </c>
      <c r="N23" s="59">
        <v>0</v>
      </c>
      <c r="O23" s="44">
        <v>0</v>
      </c>
      <c r="P23" s="44">
        <v>0</v>
      </c>
      <c r="Q23" s="59">
        <v>0</v>
      </c>
    </row>
    <row r="24" spans="1:21" s="57" customFormat="1" ht="32.25" thickBot="1">
      <c r="A24" s="53">
        <v>3</v>
      </c>
      <c r="B24" s="54" t="s">
        <v>177</v>
      </c>
      <c r="C24" s="165">
        <v>46</v>
      </c>
      <c r="D24" s="165">
        <v>55</v>
      </c>
      <c r="E24" s="167">
        <v>0.16363636363636364</v>
      </c>
      <c r="F24" s="165">
        <v>0</v>
      </c>
      <c r="G24" s="165">
        <v>0</v>
      </c>
      <c r="H24" s="167">
        <v>0</v>
      </c>
      <c r="I24" s="55">
        <v>0</v>
      </c>
      <c r="J24" s="55">
        <v>0</v>
      </c>
      <c r="K24" s="56">
        <v>0</v>
      </c>
      <c r="L24" s="55">
        <v>0</v>
      </c>
      <c r="M24" s="55">
        <v>0</v>
      </c>
      <c r="N24" s="56">
        <v>0</v>
      </c>
      <c r="O24" s="55">
        <v>0</v>
      </c>
      <c r="P24" s="55">
        <v>0</v>
      </c>
      <c r="Q24" s="56">
        <v>0</v>
      </c>
      <c r="U24"/>
    </row>
    <row r="25" spans="1:21" ht="30.75" thickBot="1">
      <c r="A25" s="39" t="s">
        <v>100</v>
      </c>
      <c r="B25" s="58" t="s">
        <v>178</v>
      </c>
      <c r="C25" s="164">
        <v>43</v>
      </c>
      <c r="D25" s="164">
        <v>50</v>
      </c>
      <c r="E25" s="166">
        <v>0.14000000000000001</v>
      </c>
      <c r="F25" s="164">
        <v>0</v>
      </c>
      <c r="G25" s="164">
        <v>0</v>
      </c>
      <c r="H25" s="166">
        <v>0</v>
      </c>
      <c r="I25" s="44">
        <v>0</v>
      </c>
      <c r="J25" s="44">
        <v>0</v>
      </c>
      <c r="K25" s="59">
        <v>0</v>
      </c>
      <c r="L25" s="44">
        <v>0</v>
      </c>
      <c r="M25" s="44">
        <v>0</v>
      </c>
      <c r="N25" s="59">
        <v>0</v>
      </c>
      <c r="O25" s="44">
        <v>0</v>
      </c>
      <c r="P25" s="44">
        <v>0</v>
      </c>
      <c r="Q25" s="59">
        <v>0</v>
      </c>
    </row>
    <row r="26" spans="1:21" ht="60.75" thickBot="1">
      <c r="A26" s="39" t="s">
        <v>101</v>
      </c>
      <c r="B26" s="58" t="s">
        <v>179</v>
      </c>
      <c r="C26" s="164">
        <v>3</v>
      </c>
      <c r="D26" s="164">
        <v>5</v>
      </c>
      <c r="E26" s="166">
        <v>0.4</v>
      </c>
      <c r="F26" s="164">
        <v>0</v>
      </c>
      <c r="G26" s="164">
        <v>0</v>
      </c>
      <c r="H26" s="166">
        <v>0</v>
      </c>
      <c r="I26" s="44">
        <v>0</v>
      </c>
      <c r="J26" s="44">
        <v>0</v>
      </c>
      <c r="K26" s="59">
        <v>0</v>
      </c>
      <c r="L26" s="44">
        <v>0</v>
      </c>
      <c r="M26" s="44">
        <v>0</v>
      </c>
      <c r="N26" s="59">
        <v>0</v>
      </c>
      <c r="O26" s="44">
        <v>0</v>
      </c>
      <c r="P26" s="44">
        <v>0</v>
      </c>
      <c r="Q26" s="59">
        <v>0</v>
      </c>
    </row>
    <row r="27" spans="1:21" ht="45.75" thickBot="1">
      <c r="A27" s="39" t="s">
        <v>119</v>
      </c>
      <c r="B27" s="58" t="s">
        <v>180</v>
      </c>
      <c r="C27" s="164">
        <v>0</v>
      </c>
      <c r="D27" s="164">
        <v>0</v>
      </c>
      <c r="E27" s="166">
        <v>0</v>
      </c>
      <c r="F27" s="164">
        <v>0</v>
      </c>
      <c r="G27" s="164">
        <v>0</v>
      </c>
      <c r="H27" s="166">
        <v>0</v>
      </c>
      <c r="I27" s="44">
        <v>0</v>
      </c>
      <c r="J27" s="44">
        <v>0</v>
      </c>
      <c r="K27" s="59">
        <v>0</v>
      </c>
      <c r="L27" s="44">
        <v>0</v>
      </c>
      <c r="M27" s="44">
        <v>0</v>
      </c>
      <c r="N27" s="59">
        <v>0</v>
      </c>
      <c r="O27" s="44">
        <v>0</v>
      </c>
      <c r="P27" s="44">
        <v>0</v>
      </c>
      <c r="Q27" s="59">
        <v>0</v>
      </c>
    </row>
    <row r="28" spans="1:21" ht="15.75" thickBot="1">
      <c r="A28" s="39" t="s">
        <v>120</v>
      </c>
      <c r="B28" s="58" t="s">
        <v>167</v>
      </c>
      <c r="C28" s="164">
        <v>0</v>
      </c>
      <c r="D28" s="164">
        <v>0</v>
      </c>
      <c r="E28" s="166">
        <v>0</v>
      </c>
      <c r="F28" s="164">
        <v>0</v>
      </c>
      <c r="G28" s="164">
        <v>0</v>
      </c>
      <c r="H28" s="166">
        <v>0</v>
      </c>
      <c r="I28" s="44">
        <v>0</v>
      </c>
      <c r="J28" s="44">
        <v>0</v>
      </c>
      <c r="K28" s="59">
        <v>0</v>
      </c>
      <c r="L28" s="44">
        <v>0</v>
      </c>
      <c r="M28" s="44">
        <v>0</v>
      </c>
      <c r="N28" s="59">
        <v>0</v>
      </c>
      <c r="O28" s="44">
        <v>0</v>
      </c>
      <c r="P28" s="44">
        <v>0</v>
      </c>
      <c r="Q28" s="59">
        <v>0</v>
      </c>
    </row>
  </sheetData>
  <mergeCells count="26">
    <mergeCell ref="N5:N6"/>
    <mergeCell ref="O5:O6"/>
    <mergeCell ref="Q5:Q6"/>
    <mergeCell ref="M5:M6"/>
    <mergeCell ref="P5:P6"/>
    <mergeCell ref="A5:A6"/>
    <mergeCell ref="B5:B6"/>
    <mergeCell ref="I5:I6"/>
    <mergeCell ref="K5:K6"/>
    <mergeCell ref="L5:L6"/>
    <mergeCell ref="J5:J6"/>
    <mergeCell ref="C5:C6"/>
    <mergeCell ref="E5:E6"/>
    <mergeCell ref="F5:F6"/>
    <mergeCell ref="H5:H6"/>
    <mergeCell ref="D5:D6"/>
    <mergeCell ref="G5:G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85" zoomScaleNormal="100" zoomScaleSheetLayoutView="85" workbookViewId="0">
      <selection activeCell="M7" sqref="M7"/>
    </sheetView>
  </sheetViews>
  <sheetFormatPr defaultRowHeight="15"/>
  <cols>
    <col min="2" max="2" width="31.7109375" customWidth="1"/>
    <col min="3" max="3" width="19.5703125" customWidth="1"/>
    <col min="4" max="4" width="34" customWidth="1"/>
    <col min="5" max="5" width="19.85546875" customWidth="1"/>
    <col min="6" max="6" width="19" customWidth="1"/>
    <col min="7" max="7" width="25.140625" customWidth="1"/>
    <col min="8" max="8" width="19.85546875" customWidth="1"/>
    <col min="9" max="9" width="17.42578125" customWidth="1"/>
    <col min="10" max="10" width="17.7109375" customWidth="1"/>
    <col min="11" max="11" width="18.42578125" customWidth="1"/>
  </cols>
  <sheetData>
    <row r="1" spans="1:11" ht="15.75">
      <c r="A1" s="334" t="s">
        <v>368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15.75" thickBot="1"/>
    <row r="3" spans="1:11" ht="150.75" thickBot="1">
      <c r="A3" s="45" t="s">
        <v>87</v>
      </c>
      <c r="B3" s="37" t="s">
        <v>186</v>
      </c>
      <c r="C3" s="37" t="s">
        <v>187</v>
      </c>
      <c r="D3" s="37" t="s">
        <v>188</v>
      </c>
      <c r="E3" s="37" t="s">
        <v>189</v>
      </c>
      <c r="F3" s="37" t="s">
        <v>190</v>
      </c>
      <c r="G3" s="37" t="s">
        <v>191</v>
      </c>
      <c r="H3" s="37" t="s">
        <v>192</v>
      </c>
      <c r="I3" s="37" t="s">
        <v>193</v>
      </c>
      <c r="J3" s="37" t="s">
        <v>194</v>
      </c>
      <c r="K3" s="37" t="s">
        <v>195</v>
      </c>
    </row>
    <row r="4" spans="1:11" ht="15.75" thickBot="1">
      <c r="A4" s="38">
        <v>1</v>
      </c>
      <c r="B4" s="44">
        <v>2</v>
      </c>
      <c r="C4" s="44">
        <v>3</v>
      </c>
      <c r="D4" s="44">
        <v>4</v>
      </c>
      <c r="E4" s="44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4">
        <v>11</v>
      </c>
    </row>
    <row r="5" spans="1:11" ht="45.75" thickBot="1">
      <c r="A5" s="38">
        <v>1</v>
      </c>
      <c r="B5" s="44" t="s">
        <v>144</v>
      </c>
      <c r="C5" s="44" t="s">
        <v>196</v>
      </c>
      <c r="D5" s="58" t="s">
        <v>197</v>
      </c>
      <c r="E5" s="44" t="s">
        <v>198</v>
      </c>
      <c r="F5" s="44" t="s">
        <v>199</v>
      </c>
      <c r="G5" s="58" t="s">
        <v>205</v>
      </c>
      <c r="H5" s="293">
        <v>15</v>
      </c>
      <c r="I5" s="293">
        <v>3</v>
      </c>
      <c r="J5" s="293">
        <v>0</v>
      </c>
      <c r="K5" s="293">
        <v>0</v>
      </c>
    </row>
    <row r="6" spans="1:11" ht="45.75" thickBot="1">
      <c r="A6" s="38">
        <v>2</v>
      </c>
      <c r="B6" s="44" t="s">
        <v>144</v>
      </c>
      <c r="C6" s="44" t="s">
        <v>196</v>
      </c>
      <c r="D6" s="58" t="s">
        <v>200</v>
      </c>
      <c r="E6" s="44" t="s">
        <v>201</v>
      </c>
      <c r="F6" s="44" t="s">
        <v>199</v>
      </c>
      <c r="G6" s="58" t="s">
        <v>205</v>
      </c>
      <c r="H6" s="294"/>
      <c r="I6" s="294"/>
      <c r="J6" s="294"/>
      <c r="K6" s="294"/>
    </row>
    <row r="7" spans="1:11" ht="135.75" thickBot="1">
      <c r="A7" s="38">
        <v>3</v>
      </c>
      <c r="B7" s="44" t="s">
        <v>144</v>
      </c>
      <c r="C7" s="44" t="s">
        <v>206</v>
      </c>
      <c r="D7" s="58" t="s">
        <v>200</v>
      </c>
      <c r="E7" s="44" t="s">
        <v>202</v>
      </c>
      <c r="F7" s="44" t="s">
        <v>203</v>
      </c>
      <c r="G7" s="58" t="s">
        <v>207</v>
      </c>
      <c r="H7" s="164">
        <v>50</v>
      </c>
      <c r="I7" s="164">
        <v>15</v>
      </c>
      <c r="J7" s="164">
        <v>0</v>
      </c>
      <c r="K7" s="164">
        <v>0</v>
      </c>
    </row>
    <row r="8" spans="1:11" ht="135.75" thickBot="1">
      <c r="A8" s="38">
        <v>4</v>
      </c>
      <c r="B8" s="44" t="s">
        <v>144</v>
      </c>
      <c r="C8" s="44" t="s">
        <v>206</v>
      </c>
      <c r="D8" s="58" t="s">
        <v>200</v>
      </c>
      <c r="E8" s="44" t="s">
        <v>204</v>
      </c>
      <c r="F8" s="44" t="s">
        <v>203</v>
      </c>
      <c r="G8" s="58" t="s">
        <v>207</v>
      </c>
      <c r="H8" s="164">
        <v>5</v>
      </c>
      <c r="I8" s="164">
        <v>5</v>
      </c>
      <c r="J8" s="164">
        <v>0</v>
      </c>
      <c r="K8" s="164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15" zoomScaleNormal="100" zoomScaleSheetLayoutView="115" workbookViewId="0">
      <selection activeCell="L5" sqref="L5"/>
    </sheetView>
  </sheetViews>
  <sheetFormatPr defaultRowHeight="15"/>
  <cols>
    <col min="1" max="1" width="7.42578125" customWidth="1"/>
    <col min="2" max="2" width="51.140625" customWidth="1"/>
    <col min="3" max="3" width="21.28515625" customWidth="1"/>
    <col min="4" max="4" width="27.28515625" style="63" customWidth="1"/>
  </cols>
  <sheetData>
    <row r="1" spans="1:4" ht="30" customHeight="1">
      <c r="A1" s="306" t="s">
        <v>369</v>
      </c>
      <c r="B1" s="306"/>
      <c r="C1" s="306"/>
      <c r="D1" s="306"/>
    </row>
    <row r="2" spans="1:4" ht="15.75" thickBot="1"/>
    <row r="3" spans="1:4" ht="30" customHeight="1" thickBot="1">
      <c r="A3" s="45" t="s">
        <v>87</v>
      </c>
      <c r="B3" s="37" t="s">
        <v>208</v>
      </c>
      <c r="C3" s="37" t="s">
        <v>209</v>
      </c>
      <c r="D3" s="37"/>
    </row>
    <row r="4" spans="1:4" ht="30.75" thickBot="1">
      <c r="A4" s="285">
        <v>1</v>
      </c>
      <c r="B4" s="37" t="s">
        <v>210</v>
      </c>
      <c r="C4" s="293" t="s">
        <v>211</v>
      </c>
      <c r="D4" s="37" t="s">
        <v>95</v>
      </c>
    </row>
    <row r="5" spans="1:4" ht="30.75" thickBot="1">
      <c r="A5" s="335"/>
      <c r="B5" s="37" t="s">
        <v>212</v>
      </c>
      <c r="C5" s="299"/>
      <c r="D5" s="37" t="s">
        <v>213</v>
      </c>
    </row>
    <row r="6" spans="1:4" ht="30.75" thickBot="1">
      <c r="A6" s="286"/>
      <c r="B6" s="37" t="s">
        <v>214</v>
      </c>
      <c r="C6" s="294"/>
      <c r="D6" s="37" t="s">
        <v>95</v>
      </c>
    </row>
    <row r="7" spans="1:4" ht="45.75" thickBot="1">
      <c r="A7" s="64">
        <v>2</v>
      </c>
      <c r="B7" s="37" t="s">
        <v>215</v>
      </c>
      <c r="C7" s="37" t="s">
        <v>216</v>
      </c>
      <c r="D7" s="37" t="s">
        <v>95</v>
      </c>
    </row>
    <row r="8" spans="1:4" ht="45.75" thickBot="1">
      <c r="A8" s="64" t="s">
        <v>97</v>
      </c>
      <c r="B8" s="37" t="s">
        <v>217</v>
      </c>
      <c r="C8" s="37" t="s">
        <v>216</v>
      </c>
      <c r="D8" s="37">
        <v>15</v>
      </c>
    </row>
    <row r="9" spans="1:4" ht="45.75" thickBot="1">
      <c r="A9" s="64" t="s">
        <v>98</v>
      </c>
      <c r="B9" s="37" t="s">
        <v>218</v>
      </c>
      <c r="C9" s="37" t="s">
        <v>216</v>
      </c>
      <c r="D9" s="37" t="s">
        <v>95</v>
      </c>
    </row>
    <row r="10" spans="1:4" ht="60.75" thickBot="1">
      <c r="A10" s="64">
        <v>3</v>
      </c>
      <c r="B10" s="37" t="s">
        <v>219</v>
      </c>
      <c r="C10" s="37" t="s">
        <v>220</v>
      </c>
      <c r="D10" s="37" t="s">
        <v>95</v>
      </c>
    </row>
    <row r="11" spans="1:4" ht="45.75" thickBot="1">
      <c r="A11" s="64">
        <v>4</v>
      </c>
      <c r="B11" s="37" t="s">
        <v>221</v>
      </c>
      <c r="C11" s="37" t="s">
        <v>220</v>
      </c>
      <c r="D11" s="37" t="s">
        <v>95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115" zoomScaleNormal="85" zoomScaleSheetLayoutView="115" workbookViewId="0">
      <selection sqref="A1:H1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306" t="s">
        <v>370</v>
      </c>
      <c r="B1" s="306"/>
      <c r="C1" s="306"/>
      <c r="D1" s="306"/>
      <c r="E1" s="306"/>
      <c r="F1" s="306"/>
      <c r="G1" s="306"/>
      <c r="H1" s="306"/>
      <c r="I1" s="62"/>
      <c r="J1" s="62"/>
      <c r="K1" s="62"/>
      <c r="L1" s="62"/>
      <c r="M1" s="62"/>
      <c r="N1" s="62"/>
      <c r="O1" s="62"/>
      <c r="P1" s="62"/>
      <c r="Q1" s="62"/>
    </row>
    <row r="2" spans="1:17" ht="26.25" customHeight="1" thickBot="1">
      <c r="A2" s="60"/>
    </row>
    <row r="3" spans="1:17" ht="15" customHeight="1">
      <c r="A3" s="342" t="s">
        <v>87</v>
      </c>
      <c r="B3" s="344" t="s">
        <v>106</v>
      </c>
      <c r="C3" s="345"/>
      <c r="D3" s="345"/>
      <c r="E3" s="346"/>
      <c r="F3" s="350" t="s">
        <v>181</v>
      </c>
      <c r="G3" s="351"/>
      <c r="H3" s="352"/>
    </row>
    <row r="4" spans="1:17" ht="15.75" thickBot="1">
      <c r="A4" s="343"/>
      <c r="B4" s="347"/>
      <c r="C4" s="348"/>
      <c r="D4" s="348"/>
      <c r="E4" s="349"/>
      <c r="F4" s="353"/>
      <c r="G4" s="354"/>
      <c r="H4" s="355"/>
    </row>
    <row r="5" spans="1:17" ht="60.75" customHeight="1" thickBot="1">
      <c r="A5" s="61">
        <v>1</v>
      </c>
      <c r="B5" s="336" t="s">
        <v>182</v>
      </c>
      <c r="C5" s="337"/>
      <c r="D5" s="337"/>
      <c r="E5" s="338"/>
      <c r="F5" s="339" t="s">
        <v>270</v>
      </c>
      <c r="G5" s="340"/>
      <c r="H5" s="341"/>
    </row>
    <row r="6" spans="1:17" ht="36" customHeight="1" thickBot="1">
      <c r="A6" s="61">
        <v>2</v>
      </c>
      <c r="B6" s="336" t="s">
        <v>183</v>
      </c>
      <c r="C6" s="337"/>
      <c r="D6" s="337"/>
      <c r="E6" s="338"/>
      <c r="F6" s="339" t="s">
        <v>95</v>
      </c>
      <c r="G6" s="340"/>
      <c r="H6" s="341"/>
    </row>
    <row r="7" spans="1:17" ht="49.5" customHeight="1" thickBot="1">
      <c r="A7" s="61">
        <v>3</v>
      </c>
      <c r="B7" s="336" t="s">
        <v>184</v>
      </c>
      <c r="C7" s="337"/>
      <c r="D7" s="337"/>
      <c r="E7" s="338"/>
      <c r="F7" s="339" t="s">
        <v>185</v>
      </c>
      <c r="G7" s="340"/>
      <c r="H7" s="341"/>
    </row>
  </sheetData>
  <mergeCells count="10">
    <mergeCell ref="A1:H1"/>
    <mergeCell ref="B5:E5"/>
    <mergeCell ref="F5:H5"/>
    <mergeCell ref="B6:E6"/>
    <mergeCell ref="B7:E7"/>
    <mergeCell ref="F6:H6"/>
    <mergeCell ref="F7:H7"/>
    <mergeCell ref="A3:A4"/>
    <mergeCell ref="B3:E4"/>
    <mergeCell ref="F3:H4"/>
  </mergeCells>
  <pageMargins left="0.7" right="0.7" top="0.75" bottom="0.75" header="0.3" footer="0.3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130" zoomScaleNormal="85" zoomScaleSheetLayoutView="130" workbookViewId="0">
      <selection activeCell="C11" sqref="C11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306" t="s">
        <v>371</v>
      </c>
      <c r="B1" s="306"/>
      <c r="C1" s="306"/>
      <c r="D1" s="306"/>
    </row>
    <row r="2" spans="1:4" ht="15.75" thickBot="1"/>
    <row r="3" spans="1:4" ht="62.25" customHeight="1" thickBot="1">
      <c r="A3" s="293" t="s">
        <v>87</v>
      </c>
      <c r="B3" s="293" t="s">
        <v>141</v>
      </c>
      <c r="C3" s="293" t="s">
        <v>222</v>
      </c>
      <c r="D3" s="293" t="s">
        <v>223</v>
      </c>
    </row>
    <row r="4" spans="1:4" ht="15" hidden="1" customHeight="1">
      <c r="A4" s="299"/>
      <c r="B4" s="299"/>
      <c r="C4" s="299"/>
      <c r="D4" s="299"/>
    </row>
    <row r="5" spans="1:4" ht="15" hidden="1" customHeight="1">
      <c r="A5" s="299"/>
      <c r="B5" s="299"/>
      <c r="C5" s="299"/>
      <c r="D5" s="299"/>
    </row>
    <row r="6" spans="1:4" ht="15.75" thickBot="1">
      <c r="A6" s="45">
        <v>1</v>
      </c>
      <c r="B6" s="52">
        <v>2</v>
      </c>
      <c r="C6" s="45">
        <v>3</v>
      </c>
      <c r="D6" s="45">
        <v>4</v>
      </c>
    </row>
    <row r="7" spans="1:4" ht="37.5" customHeight="1" thickBot="1">
      <c r="A7" s="38">
        <v>1</v>
      </c>
      <c r="B7" s="44" t="s">
        <v>144</v>
      </c>
      <c r="C7" s="44" t="s">
        <v>224</v>
      </c>
      <c r="D7" s="44" t="s">
        <v>224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5" zoomScaleSheetLayoutView="70" workbookViewId="0">
      <selection activeCell="I8" sqref="I8"/>
    </sheetView>
  </sheetViews>
  <sheetFormatPr defaultRowHeight="15"/>
  <cols>
    <col min="1" max="1" width="6.42578125" customWidth="1"/>
    <col min="2" max="2" width="27.28515625" customWidth="1"/>
    <col min="3" max="3" width="68.140625" customWidth="1"/>
    <col min="4" max="4" width="31.140625" customWidth="1"/>
  </cols>
  <sheetData>
    <row r="1" spans="1:4" ht="315.75" customHeight="1">
      <c r="A1" s="306" t="s">
        <v>372</v>
      </c>
      <c r="B1" s="306"/>
      <c r="C1" s="306"/>
      <c r="D1" s="62"/>
    </row>
    <row r="2" spans="1:4" ht="186.75" customHeight="1">
      <c r="A2" s="306"/>
      <c r="B2" s="306"/>
      <c r="C2" s="306"/>
      <c r="D2" s="62"/>
    </row>
    <row r="3" spans="1:4" ht="15.75" thickBot="1"/>
    <row r="4" spans="1:4" ht="62.25" customHeight="1" thickBot="1">
      <c r="A4" s="293" t="s">
        <v>87</v>
      </c>
      <c r="B4" s="293" t="s">
        <v>141</v>
      </c>
      <c r="C4" s="293" t="s">
        <v>142</v>
      </c>
    </row>
    <row r="5" spans="1:4" ht="15" hidden="1" customHeight="1">
      <c r="A5" s="299"/>
      <c r="B5" s="299"/>
      <c r="C5" s="299"/>
    </row>
    <row r="6" spans="1:4" ht="15" hidden="1" customHeight="1">
      <c r="A6" s="299"/>
      <c r="B6" s="299"/>
      <c r="C6" s="299"/>
    </row>
    <row r="7" spans="1:4" ht="15.75" thickBot="1">
      <c r="A7" s="45">
        <v>1</v>
      </c>
      <c r="B7" s="52">
        <v>2</v>
      </c>
      <c r="C7" s="45">
        <v>3</v>
      </c>
    </row>
    <row r="8" spans="1:4" ht="73.5" customHeight="1" thickBot="1">
      <c r="A8" s="38">
        <v>1</v>
      </c>
      <c r="B8" s="44" t="s">
        <v>144</v>
      </c>
      <c r="C8" s="44" t="s">
        <v>225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A19" sqref="A19:E19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64.5" customHeight="1">
      <c r="A1" s="199" t="s">
        <v>358</v>
      </c>
      <c r="B1" s="199"/>
      <c r="C1" s="199"/>
      <c r="D1" s="199"/>
      <c r="E1" s="199"/>
      <c r="F1" s="3"/>
      <c r="G1" s="3"/>
    </row>
    <row r="3" spans="1:7" ht="49.5" customHeight="1">
      <c r="A3" s="4" t="s">
        <v>5</v>
      </c>
      <c r="B3" s="4" t="s">
        <v>6</v>
      </c>
      <c r="C3" s="5" t="s">
        <v>7</v>
      </c>
      <c r="D3" s="5" t="s">
        <v>266</v>
      </c>
      <c r="E3" s="4" t="s">
        <v>8</v>
      </c>
    </row>
    <row r="4" spans="1:7" ht="34.5" customHeight="1">
      <c r="A4" s="6" t="s">
        <v>9</v>
      </c>
      <c r="B4" s="6" t="s">
        <v>10</v>
      </c>
      <c r="C4" s="5"/>
      <c r="D4" s="5"/>
      <c r="E4" s="7"/>
    </row>
    <row r="5" spans="1:7" ht="15.75">
      <c r="A5" s="8"/>
      <c r="B5" s="7" t="s">
        <v>11</v>
      </c>
      <c r="C5" s="7">
        <v>587</v>
      </c>
      <c r="D5" s="7">
        <v>582</v>
      </c>
      <c r="E5" s="9">
        <f>(D5-C5)/MAX(C5:D5)</f>
        <v>-8.5178875638841564E-3</v>
      </c>
    </row>
    <row r="6" spans="1:7" ht="15.75">
      <c r="A6" s="8"/>
      <c r="B6" s="7" t="s">
        <v>12</v>
      </c>
      <c r="C6" s="7"/>
      <c r="D6" s="7"/>
      <c r="E6" s="9"/>
    </row>
    <row r="7" spans="1:7" ht="15.75">
      <c r="A7" s="7" t="s">
        <v>13</v>
      </c>
      <c r="B7" s="7" t="s">
        <v>14</v>
      </c>
      <c r="C7" s="7"/>
      <c r="D7" s="7"/>
      <c r="E7" s="9"/>
    </row>
    <row r="8" spans="1:7" ht="15.75">
      <c r="A8" s="7"/>
      <c r="B8" s="7" t="s">
        <v>15</v>
      </c>
      <c r="C8" s="7">
        <v>6</v>
      </c>
      <c r="D8" s="7">
        <v>6</v>
      </c>
      <c r="E8" s="9">
        <f t="shared" ref="E8:E40" si="0">(D8-C8)/MAX(C8:D8)</f>
        <v>0</v>
      </c>
      <c r="G8" s="10"/>
    </row>
    <row r="9" spans="1:7" ht="15.75">
      <c r="A9" s="7"/>
      <c r="B9" s="7" t="s">
        <v>16</v>
      </c>
      <c r="C9" s="7">
        <v>205</v>
      </c>
      <c r="D9" s="7">
        <v>202</v>
      </c>
      <c r="E9" s="9">
        <f t="shared" si="0"/>
        <v>-1.4634146341463415E-2</v>
      </c>
      <c r="G9" s="10"/>
    </row>
    <row r="10" spans="1:7" ht="15.75">
      <c r="A10" s="7"/>
      <c r="B10" s="7" t="s">
        <v>17</v>
      </c>
      <c r="C10" s="7">
        <v>376</v>
      </c>
      <c r="D10" s="7">
        <v>374</v>
      </c>
      <c r="E10" s="9">
        <f t="shared" si="0"/>
        <v>-5.3191489361702126E-3</v>
      </c>
      <c r="G10" s="10"/>
    </row>
    <row r="11" spans="1:7" ht="15.75">
      <c r="A11" s="7" t="s">
        <v>18</v>
      </c>
      <c r="B11" s="7" t="s">
        <v>19</v>
      </c>
      <c r="C11" s="7"/>
      <c r="D11" s="7"/>
      <c r="E11" s="9"/>
    </row>
    <row r="12" spans="1:7" ht="15.75">
      <c r="A12" s="7"/>
      <c r="B12" s="7" t="s">
        <v>20</v>
      </c>
      <c r="C12" s="7">
        <v>7</v>
      </c>
      <c r="D12" s="7">
        <v>7</v>
      </c>
      <c r="E12" s="9">
        <f t="shared" si="0"/>
        <v>0</v>
      </c>
    </row>
    <row r="13" spans="1:7" ht="15.75">
      <c r="A13" s="7"/>
      <c r="B13" s="7" t="s">
        <v>21</v>
      </c>
      <c r="C13" s="7">
        <v>98</v>
      </c>
      <c r="D13" s="7">
        <v>98</v>
      </c>
      <c r="E13" s="9">
        <f t="shared" si="0"/>
        <v>0</v>
      </c>
    </row>
    <row r="14" spans="1:7" ht="15.75">
      <c r="A14" s="7"/>
      <c r="B14" s="7" t="s">
        <v>22</v>
      </c>
      <c r="C14" s="7">
        <v>482</v>
      </c>
      <c r="D14" s="7">
        <v>477</v>
      </c>
      <c r="E14" s="9">
        <f t="shared" si="0"/>
        <v>-1.0373443983402489E-2</v>
      </c>
    </row>
    <row r="15" spans="1:7" ht="15.75">
      <c r="A15" s="7" t="s">
        <v>23</v>
      </c>
      <c r="B15" s="7" t="s">
        <v>24</v>
      </c>
      <c r="C15" s="7"/>
      <c r="D15" s="7"/>
      <c r="E15" s="9"/>
    </row>
    <row r="16" spans="1:7" ht="15.75">
      <c r="A16" s="7"/>
      <c r="B16" s="7" t="s">
        <v>25</v>
      </c>
      <c r="C16" s="7">
        <v>91</v>
      </c>
      <c r="D16" s="7">
        <v>105</v>
      </c>
      <c r="E16" s="9">
        <f t="shared" si="0"/>
        <v>0.13333333333333333</v>
      </c>
    </row>
    <row r="17" spans="1:5" ht="15.75">
      <c r="A17" s="7"/>
      <c r="B17" s="7" t="s">
        <v>26</v>
      </c>
      <c r="C17" s="7">
        <v>496</v>
      </c>
      <c r="D17" s="7">
        <v>477</v>
      </c>
      <c r="E17" s="9">
        <f t="shared" si="0"/>
        <v>-3.8306451612903226E-2</v>
      </c>
    </row>
    <row r="18" spans="1:5" ht="15.75">
      <c r="A18" s="7"/>
      <c r="B18" s="7"/>
      <c r="C18" s="7"/>
      <c r="D18" s="7"/>
      <c r="E18" s="9"/>
    </row>
    <row r="19" spans="1:5" ht="105.75" customHeight="1">
      <c r="A19" s="200" t="s">
        <v>359</v>
      </c>
      <c r="B19" s="200"/>
      <c r="C19" s="200"/>
      <c r="D19" s="200"/>
      <c r="E19" s="200"/>
    </row>
    <row r="20" spans="1:5" ht="59.25" customHeight="1">
      <c r="A20" s="4" t="s">
        <v>5</v>
      </c>
      <c r="B20" s="4" t="s">
        <v>6</v>
      </c>
      <c r="C20" s="5" t="s">
        <v>7</v>
      </c>
      <c r="D20" s="5" t="s">
        <v>266</v>
      </c>
      <c r="E20" s="4" t="s">
        <v>8</v>
      </c>
    </row>
    <row r="21" spans="1:5" ht="15.75">
      <c r="A21" s="7" t="s">
        <v>27</v>
      </c>
      <c r="B21" s="7" t="s">
        <v>28</v>
      </c>
      <c r="C21" s="7"/>
      <c r="D21" s="7"/>
      <c r="E21" s="9"/>
    </row>
    <row r="22" spans="1:5" ht="15.75">
      <c r="A22" s="7"/>
      <c r="B22" s="7" t="s">
        <v>11</v>
      </c>
      <c r="C22" s="7">
        <v>1918</v>
      </c>
      <c r="D22" s="7">
        <v>1924</v>
      </c>
      <c r="E22" s="9">
        <f t="shared" si="0"/>
        <v>3.1185031185031187E-3</v>
      </c>
    </row>
    <row r="23" spans="1:5" ht="15.75">
      <c r="A23" s="7"/>
      <c r="B23" s="7" t="s">
        <v>12</v>
      </c>
      <c r="C23" s="7"/>
      <c r="D23" s="7"/>
      <c r="E23" s="9"/>
    </row>
    <row r="24" spans="1:5" s="12" customFormat="1" ht="29.25" customHeight="1">
      <c r="A24" s="6" t="s">
        <v>29</v>
      </c>
      <c r="B24" s="11" t="s">
        <v>30</v>
      </c>
      <c r="C24" s="11">
        <v>1291</v>
      </c>
      <c r="D24" s="11">
        <v>1435</v>
      </c>
      <c r="E24" s="9">
        <f t="shared" si="0"/>
        <v>0.10034843205574913</v>
      </c>
    </row>
    <row r="25" spans="1:5" s="12" customFormat="1" ht="16.5" customHeight="1">
      <c r="A25" s="11"/>
      <c r="B25" s="7" t="s">
        <v>12</v>
      </c>
      <c r="C25" s="11"/>
      <c r="D25" s="11"/>
      <c r="E25" s="9"/>
    </row>
    <row r="26" spans="1:5" ht="15.75">
      <c r="A26" s="7" t="s">
        <v>31</v>
      </c>
      <c r="B26" s="7" t="s">
        <v>25</v>
      </c>
      <c r="C26" s="7">
        <v>91</v>
      </c>
      <c r="D26" s="7">
        <v>105</v>
      </c>
      <c r="E26" s="9">
        <f t="shared" si="0"/>
        <v>0.13333333333333333</v>
      </c>
    </row>
    <row r="27" spans="1:5" ht="15.75">
      <c r="A27" s="7"/>
      <c r="B27" s="7" t="s">
        <v>26</v>
      </c>
      <c r="C27" s="7">
        <v>1200</v>
      </c>
      <c r="D27" s="7">
        <v>1330</v>
      </c>
      <c r="E27" s="9">
        <f t="shared" si="0"/>
        <v>9.7744360902255634E-2</v>
      </c>
    </row>
    <row r="28" spans="1:5" ht="21" customHeight="1">
      <c r="A28" s="13" t="s">
        <v>32</v>
      </c>
      <c r="B28" s="13" t="s">
        <v>33</v>
      </c>
      <c r="C28" s="7"/>
      <c r="D28" s="7"/>
      <c r="E28" s="9"/>
    </row>
    <row r="29" spans="1:5" ht="15" customHeight="1">
      <c r="A29" s="13"/>
      <c r="B29" s="7" t="s">
        <v>11</v>
      </c>
      <c r="C29" s="7">
        <f>C30+C31</f>
        <v>203</v>
      </c>
      <c r="D29" s="7">
        <f>D30+D31</f>
        <v>341</v>
      </c>
      <c r="E29" s="9">
        <f t="shared" si="0"/>
        <v>0.40469208211143692</v>
      </c>
    </row>
    <row r="30" spans="1:5" ht="15.75">
      <c r="A30" s="7"/>
      <c r="B30" s="8" t="s">
        <v>34</v>
      </c>
      <c r="C30" s="7">
        <v>112</v>
      </c>
      <c r="D30" s="7">
        <v>250</v>
      </c>
      <c r="E30" s="9">
        <f t="shared" si="0"/>
        <v>0.55200000000000005</v>
      </c>
    </row>
    <row r="31" spans="1:5" ht="15.75">
      <c r="A31" s="7"/>
      <c r="B31" s="7" t="s">
        <v>35</v>
      </c>
      <c r="C31" s="7">
        <v>91</v>
      </c>
      <c r="D31" s="7">
        <v>91</v>
      </c>
      <c r="E31" s="9">
        <f t="shared" si="0"/>
        <v>0</v>
      </c>
    </row>
    <row r="32" spans="1:5" ht="31.5">
      <c r="A32" s="13" t="s">
        <v>36</v>
      </c>
      <c r="B32" s="11" t="s">
        <v>37</v>
      </c>
      <c r="C32" s="7">
        <v>43</v>
      </c>
      <c r="D32" s="7">
        <v>43</v>
      </c>
      <c r="E32" s="9">
        <f t="shared" si="0"/>
        <v>0</v>
      </c>
    </row>
    <row r="33" spans="1:5" ht="31.5">
      <c r="A33" s="13" t="s">
        <v>38</v>
      </c>
      <c r="B33" s="11" t="s">
        <v>39</v>
      </c>
      <c r="C33" s="7">
        <v>627</v>
      </c>
      <c r="D33" s="7">
        <v>489</v>
      </c>
      <c r="E33" s="9">
        <f t="shared" si="0"/>
        <v>-0.22009569377990432</v>
      </c>
    </row>
    <row r="34" spans="1:5" ht="15.75">
      <c r="A34" s="7"/>
      <c r="B34" s="7" t="s">
        <v>12</v>
      </c>
      <c r="C34" s="7"/>
      <c r="D34" s="7"/>
      <c r="E34" s="9"/>
    </row>
    <row r="35" spans="1:5" ht="15.75">
      <c r="A35" s="7" t="s">
        <v>40</v>
      </c>
      <c r="B35" s="7" t="s">
        <v>25</v>
      </c>
      <c r="C35" s="96">
        <v>0</v>
      </c>
      <c r="D35" s="96">
        <v>0</v>
      </c>
      <c r="E35" s="9">
        <v>0</v>
      </c>
    </row>
    <row r="36" spans="1:5" ht="15.75">
      <c r="A36" s="7"/>
      <c r="B36" s="7" t="s">
        <v>26</v>
      </c>
      <c r="C36" s="96">
        <v>627</v>
      </c>
      <c r="D36" s="96">
        <v>489</v>
      </c>
      <c r="E36" s="9">
        <f t="shared" si="0"/>
        <v>-0.22009569377990432</v>
      </c>
    </row>
    <row r="37" spans="1:5" ht="15.75">
      <c r="A37" s="13" t="s">
        <v>41</v>
      </c>
      <c r="B37" s="13" t="s">
        <v>33</v>
      </c>
      <c r="C37" s="96"/>
      <c r="D37" s="96"/>
      <c r="E37" s="9"/>
    </row>
    <row r="38" spans="1:5" ht="15.75">
      <c r="A38" s="13"/>
      <c r="B38" s="7" t="s">
        <v>11</v>
      </c>
      <c r="C38" s="96"/>
      <c r="D38" s="96"/>
      <c r="E38" s="9"/>
    </row>
    <row r="39" spans="1:5" ht="15.75">
      <c r="A39" s="7"/>
      <c r="B39" s="8" t="s">
        <v>34</v>
      </c>
      <c r="C39" s="96">
        <v>156</v>
      </c>
      <c r="D39" s="96">
        <v>18</v>
      </c>
      <c r="E39" s="9">
        <f t="shared" si="0"/>
        <v>-0.88461538461538458</v>
      </c>
    </row>
    <row r="40" spans="1:5" ht="15.75">
      <c r="A40" s="7"/>
      <c r="B40" s="7" t="s">
        <v>35</v>
      </c>
      <c r="C40" s="96">
        <v>7</v>
      </c>
      <c r="D40" s="96">
        <v>7</v>
      </c>
      <c r="E40" s="9">
        <f t="shared" si="0"/>
        <v>0</v>
      </c>
    </row>
    <row r="41" spans="1:5" ht="15.75">
      <c r="A41" s="6" t="s">
        <v>42</v>
      </c>
      <c r="B41" s="14" t="s">
        <v>43</v>
      </c>
      <c r="C41" s="14">
        <v>0</v>
      </c>
      <c r="D41" s="14">
        <v>0</v>
      </c>
      <c r="E41" s="9">
        <v>0</v>
      </c>
    </row>
    <row r="42" spans="1:5" ht="15.75">
      <c r="A42" s="14"/>
      <c r="B42" s="14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A2" sqref="A2:C2"/>
    </sheetView>
  </sheetViews>
  <sheetFormatPr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67"/>
      <c r="B1" s="67"/>
      <c r="C1" s="67"/>
    </row>
    <row r="2" spans="1:17" s="66" customFormat="1" ht="60" customHeight="1">
      <c r="A2" s="356" t="s">
        <v>373</v>
      </c>
      <c r="B2" s="356"/>
      <c r="C2" s="356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>
      <c r="A3" s="357"/>
      <c r="B3" s="357"/>
      <c r="C3" s="67"/>
    </row>
    <row r="4" spans="1:17" ht="8.25" customHeight="1" thickBot="1">
      <c r="A4" s="68"/>
      <c r="B4" s="67"/>
      <c r="C4" s="67"/>
    </row>
    <row r="5" spans="1:17" ht="33" customHeight="1" thickBot="1">
      <c r="A5" s="69" t="s">
        <v>5</v>
      </c>
      <c r="B5" s="70" t="s">
        <v>228</v>
      </c>
      <c r="C5" s="71" t="s">
        <v>226</v>
      </c>
    </row>
    <row r="6" spans="1:17" ht="43.5" customHeight="1">
      <c r="A6" s="72">
        <v>1</v>
      </c>
      <c r="B6" s="73" t="s">
        <v>229</v>
      </c>
      <c r="C6" s="78" t="s">
        <v>227</v>
      </c>
    </row>
    <row r="7" spans="1:17" ht="45" customHeight="1">
      <c r="A7" s="74">
        <v>2</v>
      </c>
      <c r="B7" s="75" t="s">
        <v>230</v>
      </c>
      <c r="C7" s="79" t="s">
        <v>227</v>
      </c>
    </row>
    <row r="8" spans="1:17" ht="40.5" customHeight="1" thickBot="1">
      <c r="A8" s="76">
        <v>3</v>
      </c>
      <c r="B8" s="77" t="s">
        <v>271</v>
      </c>
      <c r="C8" s="80" t="s">
        <v>227</v>
      </c>
    </row>
    <row r="9" spans="1:17">
      <c r="A9" s="67"/>
      <c r="B9" s="67"/>
      <c r="C9" s="67"/>
    </row>
    <row r="10" spans="1:17">
      <c r="A10" s="67"/>
      <c r="B10" s="67"/>
      <c r="C10" s="67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SheetLayoutView="100" workbookViewId="0">
      <selection activeCell="A12" sqref="A12"/>
    </sheetView>
  </sheetViews>
  <sheetFormatPr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67"/>
      <c r="B1" s="67"/>
    </row>
    <row r="2" spans="1:17" s="66" customFormat="1" ht="60" customHeight="1">
      <c r="A2" s="356" t="s">
        <v>374</v>
      </c>
      <c r="B2" s="35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>
      <c r="A3" s="67"/>
      <c r="B3" s="67"/>
    </row>
    <row r="4" spans="1:17" ht="36" customHeight="1">
      <c r="A4" s="358" t="s">
        <v>232</v>
      </c>
      <c r="B4" s="357"/>
    </row>
    <row r="5" spans="1:17" ht="39.75" customHeight="1">
      <c r="A5" s="359" t="s">
        <v>231</v>
      </c>
      <c r="B5" s="360"/>
    </row>
    <row r="6" spans="1:17">
      <c r="A6" s="84"/>
      <c r="B6" s="67"/>
    </row>
    <row r="7" spans="1:17">
      <c r="A7" s="81"/>
    </row>
    <row r="8" spans="1:17" ht="35.25" customHeight="1">
      <c r="A8" s="361"/>
      <c r="B8" s="361"/>
    </row>
    <row r="9" spans="1:17" ht="18.75">
      <c r="A9" s="82"/>
      <c r="B9" s="83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topLeftCell="A10" zoomScaleNormal="100" zoomScaleSheetLayoutView="85" workbookViewId="0">
      <selection activeCell="A2" sqref="A2:AE2"/>
    </sheetView>
  </sheetViews>
  <sheetFormatPr defaultRowHeight="12.75"/>
  <cols>
    <col min="1" max="1" width="4.140625" style="85" customWidth="1"/>
    <col min="2" max="2" width="10.5703125" style="85" customWidth="1"/>
    <col min="3" max="3" width="11" style="174" customWidth="1"/>
    <col min="4" max="4" width="11.28515625" style="85" customWidth="1"/>
    <col min="5" max="5" width="5.28515625" style="85" customWidth="1"/>
    <col min="6" max="6" width="8.42578125" style="85" customWidth="1"/>
    <col min="7" max="7" width="8.5703125" style="85" customWidth="1"/>
    <col min="8" max="8" width="8.140625" style="85" customWidth="1"/>
    <col min="9" max="9" width="5.28515625" style="85" customWidth="1"/>
    <col min="10" max="10" width="9.140625" style="85" customWidth="1"/>
    <col min="11" max="11" width="8" style="85" customWidth="1"/>
    <col min="12" max="12" width="6" style="85" customWidth="1"/>
    <col min="13" max="13" width="6.42578125" style="85" customWidth="1"/>
    <col min="14" max="14" width="8.28515625" style="85" customWidth="1"/>
    <col min="15" max="15" width="5.7109375" style="85" customWidth="1"/>
    <col min="16" max="16" width="8.5703125" style="85" customWidth="1"/>
    <col min="17" max="17" width="6.5703125" style="85" customWidth="1"/>
    <col min="18" max="18" width="7.85546875" style="85" customWidth="1"/>
    <col min="19" max="19" width="6.85546875" style="85" customWidth="1"/>
    <col min="20" max="20" width="6.42578125" style="85" customWidth="1"/>
    <col min="21" max="21" width="8.42578125" style="85" customWidth="1"/>
    <col min="22" max="22" width="5.42578125" style="85" customWidth="1"/>
    <col min="23" max="23" width="6.28515625" style="85" customWidth="1"/>
    <col min="24" max="24" width="8.5703125" style="85" customWidth="1"/>
    <col min="25" max="25" width="6.5703125" style="85" customWidth="1"/>
    <col min="26" max="26" width="5.28515625" style="85" customWidth="1"/>
    <col min="27" max="27" width="8.7109375" style="85" customWidth="1"/>
    <col min="28" max="28" width="8.85546875" style="85" customWidth="1"/>
    <col min="29" max="29" width="6.140625" style="85" customWidth="1"/>
    <col min="30" max="30" width="6.85546875" style="85" customWidth="1"/>
    <col min="31" max="31" width="8.140625" style="85" customWidth="1"/>
    <col min="32" max="32" width="9.140625" style="85"/>
    <col min="33" max="33" width="13.5703125" style="85" customWidth="1"/>
    <col min="34" max="34" width="11.7109375" style="85" customWidth="1"/>
    <col min="35" max="35" width="14.7109375" style="85" customWidth="1"/>
    <col min="36" max="37" width="9.140625" style="85"/>
    <col min="38" max="38" width="10.28515625" style="85" bestFit="1" customWidth="1"/>
    <col min="39" max="39" width="11.5703125" style="85" customWidth="1"/>
    <col min="40" max="40" width="20.28515625" style="85" customWidth="1"/>
    <col min="41" max="16384" width="9.140625" style="85"/>
  </cols>
  <sheetData>
    <row r="1" spans="1:35">
      <c r="A1" s="86"/>
      <c r="B1" s="86"/>
      <c r="C1" s="172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5" ht="15.75">
      <c r="A2" s="363" t="s">
        <v>375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</row>
    <row r="3" spans="1:3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5" ht="43.5" customHeight="1">
      <c r="A4" s="362" t="s">
        <v>87</v>
      </c>
      <c r="B4" s="362" t="s">
        <v>233</v>
      </c>
      <c r="C4" s="364" t="s">
        <v>234</v>
      </c>
      <c r="D4" s="362" t="s">
        <v>235</v>
      </c>
      <c r="E4" s="362" t="s">
        <v>236</v>
      </c>
      <c r="F4" s="362"/>
      <c r="G4" s="362"/>
      <c r="H4" s="362"/>
      <c r="I4" s="362"/>
      <c r="J4" s="362" t="s">
        <v>237</v>
      </c>
      <c r="K4" s="362"/>
      <c r="L4" s="362"/>
      <c r="M4" s="362"/>
      <c r="N4" s="362"/>
      <c r="O4" s="362"/>
      <c r="P4" s="362" t="s">
        <v>238</v>
      </c>
      <c r="Q4" s="362"/>
      <c r="R4" s="362"/>
      <c r="S4" s="362"/>
      <c r="T4" s="362"/>
      <c r="U4" s="362"/>
      <c r="V4" s="362"/>
      <c r="W4" s="362" t="s">
        <v>239</v>
      </c>
      <c r="X4" s="362"/>
      <c r="Y4" s="362"/>
      <c r="Z4" s="362"/>
      <c r="AA4" s="362" t="s">
        <v>240</v>
      </c>
      <c r="AB4" s="362"/>
      <c r="AC4" s="362"/>
      <c r="AD4" s="362" t="s">
        <v>241</v>
      </c>
      <c r="AE4" s="362"/>
    </row>
    <row r="5" spans="1:35" ht="312">
      <c r="A5" s="362"/>
      <c r="B5" s="362"/>
      <c r="C5" s="364"/>
      <c r="D5" s="362"/>
      <c r="E5" s="88" t="s">
        <v>242</v>
      </c>
      <c r="F5" s="88" t="s">
        <v>243</v>
      </c>
      <c r="G5" s="88" t="s">
        <v>244</v>
      </c>
      <c r="H5" s="88" t="s">
        <v>245</v>
      </c>
      <c r="I5" s="88" t="s">
        <v>158</v>
      </c>
      <c r="J5" s="88" t="s">
        <v>246</v>
      </c>
      <c r="K5" s="88" t="s">
        <v>247</v>
      </c>
      <c r="L5" s="88" t="s">
        <v>248</v>
      </c>
      <c r="M5" s="88" t="s">
        <v>249</v>
      </c>
      <c r="N5" s="88" t="s">
        <v>250</v>
      </c>
      <c r="O5" s="88" t="s">
        <v>158</v>
      </c>
      <c r="P5" s="88" t="s">
        <v>251</v>
      </c>
      <c r="Q5" s="88" t="s">
        <v>252</v>
      </c>
      <c r="R5" s="88" t="s">
        <v>247</v>
      </c>
      <c r="S5" s="88" t="s">
        <v>248</v>
      </c>
      <c r="T5" s="88" t="s">
        <v>249</v>
      </c>
      <c r="U5" s="88" t="s">
        <v>250</v>
      </c>
      <c r="V5" s="88" t="s">
        <v>158</v>
      </c>
      <c r="W5" s="88" t="s">
        <v>253</v>
      </c>
      <c r="X5" s="88" t="s">
        <v>254</v>
      </c>
      <c r="Y5" s="88" t="s">
        <v>255</v>
      </c>
      <c r="Z5" s="88" t="s">
        <v>158</v>
      </c>
      <c r="AA5" s="88" t="s">
        <v>256</v>
      </c>
      <c r="AB5" s="88" t="s">
        <v>257</v>
      </c>
      <c r="AC5" s="88" t="s">
        <v>258</v>
      </c>
      <c r="AD5" s="88" t="s">
        <v>259</v>
      </c>
      <c r="AE5" s="88" t="s">
        <v>260</v>
      </c>
    </row>
    <row r="6" spans="1:35">
      <c r="A6" s="89">
        <v>1</v>
      </c>
      <c r="B6" s="89">
        <v>2</v>
      </c>
      <c r="C6" s="173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  <c r="J6" s="89">
        <v>10</v>
      </c>
      <c r="K6" s="89">
        <v>11</v>
      </c>
      <c r="L6" s="89">
        <v>12</v>
      </c>
      <c r="M6" s="89">
        <v>13</v>
      </c>
      <c r="N6" s="89">
        <v>14</v>
      </c>
      <c r="O6" s="89">
        <v>15</v>
      </c>
      <c r="P6" s="89">
        <v>16</v>
      </c>
      <c r="Q6" s="89">
        <v>17</v>
      </c>
      <c r="R6" s="89">
        <v>18</v>
      </c>
      <c r="S6" s="89">
        <v>19</v>
      </c>
      <c r="T6" s="89">
        <v>20</v>
      </c>
      <c r="U6" s="89">
        <v>21</v>
      </c>
      <c r="V6" s="89">
        <v>22</v>
      </c>
      <c r="W6" s="89">
        <v>23</v>
      </c>
      <c r="X6" s="89">
        <v>24</v>
      </c>
      <c r="Y6" s="89">
        <v>25</v>
      </c>
      <c r="Z6" s="89">
        <v>26</v>
      </c>
      <c r="AA6" s="89">
        <v>27</v>
      </c>
      <c r="AB6" s="89">
        <v>28</v>
      </c>
      <c r="AC6" s="89">
        <v>29</v>
      </c>
      <c r="AD6" s="89">
        <v>30</v>
      </c>
      <c r="AE6" s="89">
        <v>31</v>
      </c>
    </row>
    <row r="7" spans="1:35" ht="15">
      <c r="A7" s="177">
        <v>1</v>
      </c>
      <c r="B7" s="177">
        <v>1</v>
      </c>
      <c r="C7" s="175">
        <v>42391</v>
      </c>
      <c r="D7" s="169" t="s">
        <v>262</v>
      </c>
      <c r="E7" s="90" t="s">
        <v>261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 t="s">
        <v>261</v>
      </c>
      <c r="X7" s="90"/>
      <c r="Y7" s="90"/>
      <c r="Z7" s="90"/>
      <c r="AA7" s="90" t="s">
        <v>261</v>
      </c>
      <c r="AB7" s="90"/>
      <c r="AC7" s="90"/>
      <c r="AD7" s="90" t="s">
        <v>261</v>
      </c>
      <c r="AE7" s="177"/>
      <c r="AH7" s="168"/>
      <c r="AI7" s="168"/>
    </row>
    <row r="8" spans="1:35" ht="15">
      <c r="A8" s="177">
        <f>A7+1</f>
        <v>2</v>
      </c>
      <c r="B8" s="177">
        <f>B7+1</f>
        <v>2</v>
      </c>
      <c r="C8" s="175">
        <v>42391</v>
      </c>
      <c r="D8" s="169" t="s">
        <v>262</v>
      </c>
      <c r="E8" s="90" t="s">
        <v>261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90" t="s">
        <v>261</v>
      </c>
      <c r="X8" s="177"/>
      <c r="Y8" s="177"/>
      <c r="Z8" s="177"/>
      <c r="AA8" s="90" t="s">
        <v>261</v>
      </c>
      <c r="AB8" s="177"/>
      <c r="AC8" s="177"/>
      <c r="AD8" s="90" t="s">
        <v>261</v>
      </c>
      <c r="AE8" s="177"/>
      <c r="AH8" s="168"/>
      <c r="AI8" s="168"/>
    </row>
    <row r="9" spans="1:35" ht="15">
      <c r="A9" s="177">
        <f t="shared" ref="A9:A72" si="0">A8+1</f>
        <v>3</v>
      </c>
      <c r="B9" s="177">
        <f t="shared" ref="B9:B72" si="1">B8+1</f>
        <v>3</v>
      </c>
      <c r="C9" s="175">
        <v>42396</v>
      </c>
      <c r="D9" s="169" t="s">
        <v>276</v>
      </c>
      <c r="E9" s="90" t="s">
        <v>261</v>
      </c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90" t="s">
        <v>261</v>
      </c>
      <c r="X9" s="177"/>
      <c r="Y9" s="177"/>
      <c r="Z9" s="177"/>
      <c r="AA9" s="90" t="s">
        <v>261</v>
      </c>
      <c r="AB9" s="177"/>
      <c r="AC9" s="177"/>
      <c r="AD9" s="90" t="s">
        <v>261</v>
      </c>
      <c r="AE9" s="177"/>
      <c r="AH9" s="168"/>
      <c r="AI9" s="168"/>
    </row>
    <row r="10" spans="1:35" ht="15">
      <c r="A10" s="177">
        <f t="shared" si="0"/>
        <v>4</v>
      </c>
      <c r="B10" s="177">
        <f t="shared" si="1"/>
        <v>4</v>
      </c>
      <c r="C10" s="175">
        <v>42416</v>
      </c>
      <c r="D10" s="169" t="s">
        <v>264</v>
      </c>
      <c r="E10" s="90" t="s">
        <v>261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90" t="s">
        <v>261</v>
      </c>
      <c r="X10" s="177"/>
      <c r="Y10" s="177"/>
      <c r="Z10" s="177"/>
      <c r="AA10" s="90" t="s">
        <v>261</v>
      </c>
      <c r="AB10" s="177"/>
      <c r="AC10" s="177"/>
      <c r="AD10" s="90" t="s">
        <v>261</v>
      </c>
      <c r="AE10" s="177"/>
      <c r="AH10" s="168"/>
      <c r="AI10" s="168"/>
    </row>
    <row r="11" spans="1:35" ht="15">
      <c r="A11" s="177">
        <f t="shared" si="0"/>
        <v>5</v>
      </c>
      <c r="B11" s="177">
        <f t="shared" si="1"/>
        <v>5</v>
      </c>
      <c r="C11" s="175">
        <v>42417</v>
      </c>
      <c r="D11" s="169" t="s">
        <v>262</v>
      </c>
      <c r="E11" s="90" t="s">
        <v>261</v>
      </c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90" t="s">
        <v>261</v>
      </c>
      <c r="X11" s="177"/>
      <c r="Y11" s="177"/>
      <c r="Z11" s="177"/>
      <c r="AA11" s="90" t="s">
        <v>261</v>
      </c>
      <c r="AB11" s="177"/>
      <c r="AC11" s="177"/>
      <c r="AD11" s="90" t="s">
        <v>261</v>
      </c>
      <c r="AE11" s="177"/>
      <c r="AH11" s="168"/>
      <c r="AI11" s="168"/>
    </row>
    <row r="12" spans="1:35" ht="15">
      <c r="A12" s="177">
        <f t="shared" si="0"/>
        <v>6</v>
      </c>
      <c r="B12" s="177">
        <f t="shared" si="1"/>
        <v>6</v>
      </c>
      <c r="C12" s="175">
        <v>42418</v>
      </c>
      <c r="D12" s="169" t="s">
        <v>277</v>
      </c>
      <c r="E12" s="90" t="s">
        <v>261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90" t="s">
        <v>261</v>
      </c>
      <c r="X12" s="177"/>
      <c r="Y12" s="177"/>
      <c r="Z12" s="177"/>
      <c r="AA12" s="90" t="s">
        <v>261</v>
      </c>
      <c r="AB12" s="177"/>
      <c r="AC12" s="177"/>
      <c r="AD12" s="90" t="s">
        <v>261</v>
      </c>
      <c r="AE12" s="177"/>
      <c r="AH12" s="168"/>
      <c r="AI12" s="168"/>
    </row>
    <row r="13" spans="1:35" ht="15">
      <c r="A13" s="177">
        <f t="shared" si="0"/>
        <v>7</v>
      </c>
      <c r="B13" s="177">
        <f t="shared" si="1"/>
        <v>7</v>
      </c>
      <c r="C13" s="175">
        <v>42418</v>
      </c>
      <c r="D13" s="169" t="s">
        <v>262</v>
      </c>
      <c r="E13" s="90" t="s">
        <v>261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90" t="s">
        <v>261</v>
      </c>
      <c r="X13" s="177"/>
      <c r="Y13" s="177"/>
      <c r="Z13" s="177"/>
      <c r="AA13" s="90" t="s">
        <v>261</v>
      </c>
      <c r="AB13" s="177"/>
      <c r="AC13" s="177"/>
      <c r="AD13" s="90" t="s">
        <v>261</v>
      </c>
      <c r="AE13" s="177"/>
      <c r="AH13" s="168"/>
      <c r="AI13" s="168"/>
    </row>
    <row r="14" spans="1:35" ht="15">
      <c r="A14" s="177">
        <f t="shared" si="0"/>
        <v>8</v>
      </c>
      <c r="B14" s="177">
        <f t="shared" si="1"/>
        <v>8</v>
      </c>
      <c r="C14" s="175">
        <v>42426</v>
      </c>
      <c r="D14" s="169" t="s">
        <v>277</v>
      </c>
      <c r="E14" s="90" t="s">
        <v>261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90" t="s">
        <v>261</v>
      </c>
      <c r="X14" s="177"/>
      <c r="Y14" s="177"/>
      <c r="Z14" s="177"/>
      <c r="AA14" s="90" t="s">
        <v>261</v>
      </c>
      <c r="AB14" s="177"/>
      <c r="AC14" s="177"/>
      <c r="AD14" s="90" t="s">
        <v>261</v>
      </c>
      <c r="AE14" s="177"/>
      <c r="AH14" s="168"/>
      <c r="AI14" s="168"/>
    </row>
    <row r="15" spans="1:35" ht="15">
      <c r="A15" s="177">
        <f t="shared" si="0"/>
        <v>9</v>
      </c>
      <c r="B15" s="177">
        <f t="shared" si="1"/>
        <v>9</v>
      </c>
      <c r="C15" s="178">
        <v>42427</v>
      </c>
      <c r="D15" s="169" t="s">
        <v>262</v>
      </c>
      <c r="E15" s="171"/>
      <c r="F15" s="171" t="s">
        <v>261</v>
      </c>
      <c r="G15" s="171"/>
      <c r="H15" s="171"/>
      <c r="I15" s="171"/>
      <c r="J15" s="171" t="s">
        <v>261</v>
      </c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 t="s">
        <v>261</v>
      </c>
      <c r="AB15" s="171"/>
      <c r="AC15" s="171"/>
      <c r="AD15" s="171" t="s">
        <v>261</v>
      </c>
      <c r="AE15" s="171"/>
      <c r="AH15" s="168"/>
      <c r="AI15" s="168"/>
    </row>
    <row r="16" spans="1:35" ht="15">
      <c r="A16" s="177">
        <f t="shared" si="0"/>
        <v>10</v>
      </c>
      <c r="B16" s="177">
        <f t="shared" si="1"/>
        <v>10</v>
      </c>
      <c r="C16" s="175">
        <v>42431</v>
      </c>
      <c r="D16" s="169" t="s">
        <v>264</v>
      </c>
      <c r="E16" s="90" t="s">
        <v>261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90" t="s">
        <v>261</v>
      </c>
      <c r="X16" s="177"/>
      <c r="Y16" s="177"/>
      <c r="Z16" s="177"/>
      <c r="AA16" s="90" t="s">
        <v>261</v>
      </c>
      <c r="AB16" s="177"/>
      <c r="AC16" s="177"/>
      <c r="AD16" s="90" t="s">
        <v>261</v>
      </c>
      <c r="AE16" s="177"/>
      <c r="AH16" s="168"/>
      <c r="AI16" s="168"/>
    </row>
    <row r="17" spans="1:35" ht="15">
      <c r="A17" s="177">
        <f t="shared" si="0"/>
        <v>11</v>
      </c>
      <c r="B17" s="177">
        <f t="shared" si="1"/>
        <v>11</v>
      </c>
      <c r="C17" s="175">
        <v>42431</v>
      </c>
      <c r="D17" s="169" t="s">
        <v>262</v>
      </c>
      <c r="E17" s="90" t="s">
        <v>261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90" t="s">
        <v>261</v>
      </c>
      <c r="X17" s="177"/>
      <c r="Y17" s="177"/>
      <c r="Z17" s="177"/>
      <c r="AA17" s="90" t="s">
        <v>261</v>
      </c>
      <c r="AB17" s="177"/>
      <c r="AC17" s="177"/>
      <c r="AD17" s="90" t="s">
        <v>261</v>
      </c>
      <c r="AE17" s="177"/>
      <c r="AH17" s="168"/>
      <c r="AI17" s="168"/>
    </row>
    <row r="18" spans="1:35" ht="15">
      <c r="A18" s="177">
        <f t="shared" si="0"/>
        <v>12</v>
      </c>
      <c r="B18" s="177">
        <f t="shared" si="1"/>
        <v>12</v>
      </c>
      <c r="C18" s="175">
        <v>42431</v>
      </c>
      <c r="D18" s="169" t="s">
        <v>264</v>
      </c>
      <c r="E18" s="90" t="s">
        <v>261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90" t="s">
        <v>261</v>
      </c>
      <c r="X18" s="177"/>
      <c r="Y18" s="177"/>
      <c r="Z18" s="177"/>
      <c r="AA18" s="90" t="s">
        <v>261</v>
      </c>
      <c r="AB18" s="177"/>
      <c r="AC18" s="177"/>
      <c r="AD18" s="90" t="s">
        <v>261</v>
      </c>
      <c r="AE18" s="177"/>
      <c r="AH18" s="168"/>
      <c r="AI18" s="168"/>
    </row>
    <row r="19" spans="1:35" ht="15">
      <c r="A19" s="177">
        <f t="shared" si="0"/>
        <v>13</v>
      </c>
      <c r="B19" s="177">
        <f t="shared" si="1"/>
        <v>13</v>
      </c>
      <c r="C19" s="175">
        <v>42431</v>
      </c>
      <c r="D19" s="169" t="s">
        <v>277</v>
      </c>
      <c r="E19" s="90" t="s">
        <v>261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90" t="s">
        <v>261</v>
      </c>
      <c r="X19" s="177"/>
      <c r="Y19" s="177"/>
      <c r="Z19" s="177"/>
      <c r="AA19" s="90" t="s">
        <v>261</v>
      </c>
      <c r="AB19" s="177"/>
      <c r="AC19" s="177"/>
      <c r="AD19" s="90" t="s">
        <v>261</v>
      </c>
      <c r="AE19" s="177"/>
      <c r="AH19" s="168"/>
      <c r="AI19" s="168"/>
    </row>
    <row r="20" spans="1:35" ht="15">
      <c r="A20" s="177">
        <f t="shared" si="0"/>
        <v>14</v>
      </c>
      <c r="B20" s="177">
        <f t="shared" si="1"/>
        <v>14</v>
      </c>
      <c r="C20" s="175">
        <v>42431</v>
      </c>
      <c r="D20" s="169" t="s">
        <v>264</v>
      </c>
      <c r="E20" s="90" t="s">
        <v>261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90" t="s">
        <v>261</v>
      </c>
      <c r="X20" s="177"/>
      <c r="Y20" s="177"/>
      <c r="Z20" s="177"/>
      <c r="AA20" s="90" t="s">
        <v>261</v>
      </c>
      <c r="AB20" s="177"/>
      <c r="AC20" s="177"/>
      <c r="AD20" s="90" t="s">
        <v>261</v>
      </c>
      <c r="AE20" s="177"/>
      <c r="AH20" s="168"/>
      <c r="AI20" s="168"/>
    </row>
    <row r="21" spans="1:35" ht="15">
      <c r="A21" s="177">
        <f t="shared" si="0"/>
        <v>15</v>
      </c>
      <c r="B21" s="177">
        <f t="shared" si="1"/>
        <v>15</v>
      </c>
      <c r="C21" s="175">
        <v>42438</v>
      </c>
      <c r="D21" s="169" t="s">
        <v>262</v>
      </c>
      <c r="E21" s="90" t="s">
        <v>261</v>
      </c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90" t="s">
        <v>261</v>
      </c>
      <c r="X21" s="177"/>
      <c r="Y21" s="177"/>
      <c r="Z21" s="177"/>
      <c r="AA21" s="90" t="s">
        <v>261</v>
      </c>
      <c r="AB21" s="177"/>
      <c r="AC21" s="177"/>
      <c r="AD21" s="90" t="s">
        <v>261</v>
      </c>
      <c r="AE21" s="177"/>
      <c r="AH21" s="168"/>
      <c r="AI21" s="168"/>
    </row>
    <row r="22" spans="1:35" ht="15">
      <c r="A22" s="177">
        <f t="shared" si="0"/>
        <v>16</v>
      </c>
      <c r="B22" s="177">
        <f t="shared" si="1"/>
        <v>16</v>
      </c>
      <c r="C22" s="175">
        <v>42444</v>
      </c>
      <c r="D22" s="169" t="s">
        <v>277</v>
      </c>
      <c r="E22" s="90" t="s">
        <v>261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90" t="s">
        <v>261</v>
      </c>
      <c r="X22" s="177"/>
      <c r="Y22" s="177"/>
      <c r="Z22" s="177"/>
      <c r="AA22" s="90" t="s">
        <v>261</v>
      </c>
      <c r="AB22" s="177"/>
      <c r="AC22" s="177"/>
      <c r="AD22" s="90" t="s">
        <v>261</v>
      </c>
      <c r="AE22" s="177"/>
    </row>
    <row r="23" spans="1:35" ht="15">
      <c r="A23" s="177">
        <f t="shared" si="0"/>
        <v>17</v>
      </c>
      <c r="B23" s="177">
        <f t="shared" si="1"/>
        <v>17</v>
      </c>
      <c r="C23" s="175">
        <v>42447</v>
      </c>
      <c r="D23" s="169" t="s">
        <v>264</v>
      </c>
      <c r="E23" s="90" t="s">
        <v>261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90" t="s">
        <v>261</v>
      </c>
      <c r="X23" s="177"/>
      <c r="Y23" s="177"/>
      <c r="Z23" s="177"/>
      <c r="AA23" s="90" t="s">
        <v>261</v>
      </c>
      <c r="AB23" s="177"/>
      <c r="AC23" s="177"/>
      <c r="AD23" s="90" t="s">
        <v>261</v>
      </c>
      <c r="AE23" s="177"/>
    </row>
    <row r="24" spans="1:35" ht="15">
      <c r="A24" s="177">
        <f t="shared" si="0"/>
        <v>18</v>
      </c>
      <c r="B24" s="177">
        <f t="shared" si="1"/>
        <v>18</v>
      </c>
      <c r="C24" s="175">
        <v>42447</v>
      </c>
      <c r="D24" s="169" t="s">
        <v>276</v>
      </c>
      <c r="E24" s="90" t="s">
        <v>261</v>
      </c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90" t="s">
        <v>261</v>
      </c>
      <c r="X24" s="177"/>
      <c r="Y24" s="177"/>
      <c r="Z24" s="177"/>
      <c r="AA24" s="90" t="s">
        <v>261</v>
      </c>
      <c r="AB24" s="177"/>
      <c r="AC24" s="177"/>
      <c r="AD24" s="90" t="s">
        <v>261</v>
      </c>
      <c r="AE24" s="177"/>
    </row>
    <row r="25" spans="1:35" ht="15">
      <c r="A25" s="177">
        <f t="shared" si="0"/>
        <v>19</v>
      </c>
      <c r="B25" s="177">
        <f t="shared" si="1"/>
        <v>19</v>
      </c>
      <c r="C25" s="175">
        <v>42447</v>
      </c>
      <c r="D25" s="169" t="s">
        <v>262</v>
      </c>
      <c r="E25" s="90" t="s">
        <v>261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90" t="s">
        <v>261</v>
      </c>
      <c r="X25" s="177"/>
      <c r="Y25" s="177"/>
      <c r="Z25" s="177"/>
      <c r="AA25" s="90" t="s">
        <v>261</v>
      </c>
      <c r="AB25" s="177"/>
      <c r="AC25" s="177"/>
      <c r="AD25" s="90" t="s">
        <v>261</v>
      </c>
      <c r="AE25" s="177"/>
    </row>
    <row r="26" spans="1:35" ht="15">
      <c r="A26" s="177">
        <f t="shared" si="0"/>
        <v>20</v>
      </c>
      <c r="B26" s="177">
        <f t="shared" si="1"/>
        <v>20</v>
      </c>
      <c r="C26" s="175">
        <v>42450</v>
      </c>
      <c r="D26" s="169" t="s">
        <v>264</v>
      </c>
      <c r="E26" s="90" t="s">
        <v>261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90" t="s">
        <v>261</v>
      </c>
      <c r="X26" s="177"/>
      <c r="Y26" s="177"/>
      <c r="Z26" s="177"/>
      <c r="AA26" s="90" t="s">
        <v>261</v>
      </c>
      <c r="AB26" s="177"/>
      <c r="AC26" s="177"/>
      <c r="AD26" s="90" t="s">
        <v>261</v>
      </c>
      <c r="AE26" s="177"/>
    </row>
    <row r="27" spans="1:35" ht="15">
      <c r="A27" s="177">
        <f t="shared" si="0"/>
        <v>21</v>
      </c>
      <c r="B27" s="177">
        <f t="shared" si="1"/>
        <v>21</v>
      </c>
      <c r="C27" s="175">
        <v>42466</v>
      </c>
      <c r="D27" s="169" t="s">
        <v>276</v>
      </c>
      <c r="E27" s="90" t="s">
        <v>261</v>
      </c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90" t="s">
        <v>261</v>
      </c>
      <c r="X27" s="177"/>
      <c r="Y27" s="177"/>
      <c r="Z27" s="177"/>
      <c r="AA27" s="90" t="s">
        <v>261</v>
      </c>
      <c r="AB27" s="177"/>
      <c r="AC27" s="177"/>
      <c r="AD27" s="90" t="s">
        <v>261</v>
      </c>
      <c r="AE27" s="177"/>
    </row>
    <row r="28" spans="1:35" ht="15">
      <c r="A28" s="177">
        <f t="shared" si="0"/>
        <v>22</v>
      </c>
      <c r="B28" s="177">
        <f t="shared" si="1"/>
        <v>22</v>
      </c>
      <c r="C28" s="175">
        <v>42466</v>
      </c>
      <c r="D28" s="169" t="s">
        <v>277</v>
      </c>
      <c r="E28" s="90" t="s">
        <v>261</v>
      </c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90" t="s">
        <v>261</v>
      </c>
      <c r="X28" s="177"/>
      <c r="Y28" s="177"/>
      <c r="Z28" s="177"/>
      <c r="AA28" s="90" t="s">
        <v>261</v>
      </c>
      <c r="AB28" s="177"/>
      <c r="AC28" s="177"/>
      <c r="AD28" s="90" t="s">
        <v>261</v>
      </c>
      <c r="AE28" s="177"/>
    </row>
    <row r="29" spans="1:35" ht="15">
      <c r="A29" s="177">
        <f t="shared" si="0"/>
        <v>23</v>
      </c>
      <c r="B29" s="177">
        <f t="shared" si="1"/>
        <v>23</v>
      </c>
      <c r="C29" s="175">
        <v>42471</v>
      </c>
      <c r="D29" s="169" t="s">
        <v>262</v>
      </c>
      <c r="E29" s="90" t="s">
        <v>261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90" t="s">
        <v>261</v>
      </c>
      <c r="X29" s="177"/>
      <c r="Y29" s="177"/>
      <c r="Z29" s="177"/>
      <c r="AA29" s="90" t="s">
        <v>261</v>
      </c>
      <c r="AB29" s="177"/>
      <c r="AC29" s="177"/>
      <c r="AD29" s="90" t="s">
        <v>261</v>
      </c>
      <c r="AE29" s="177"/>
    </row>
    <row r="30" spans="1:35" ht="15">
      <c r="A30" s="177">
        <f t="shared" si="0"/>
        <v>24</v>
      </c>
      <c r="B30" s="177">
        <f t="shared" si="1"/>
        <v>24</v>
      </c>
      <c r="C30" s="178">
        <v>42475</v>
      </c>
      <c r="D30" s="169" t="s">
        <v>272</v>
      </c>
      <c r="E30" s="90"/>
      <c r="F30" s="90" t="s">
        <v>261</v>
      </c>
      <c r="G30" s="90"/>
      <c r="H30" s="90"/>
      <c r="I30" s="90"/>
      <c r="J30" s="171" t="s">
        <v>261</v>
      </c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 t="s">
        <v>261</v>
      </c>
      <c r="AB30" s="90"/>
      <c r="AC30" s="90"/>
      <c r="AD30" s="90" t="s">
        <v>261</v>
      </c>
      <c r="AE30" s="90"/>
    </row>
    <row r="31" spans="1:35" ht="15">
      <c r="A31" s="177">
        <f t="shared" si="0"/>
        <v>25</v>
      </c>
      <c r="B31" s="177">
        <f t="shared" si="1"/>
        <v>25</v>
      </c>
      <c r="C31" s="178">
        <v>42479</v>
      </c>
      <c r="D31" s="169" t="s">
        <v>273</v>
      </c>
      <c r="E31" s="90"/>
      <c r="F31" s="90" t="s">
        <v>261</v>
      </c>
      <c r="G31" s="90"/>
      <c r="H31" s="90"/>
      <c r="I31" s="90"/>
      <c r="J31" s="171" t="s">
        <v>261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 t="s">
        <v>261</v>
      </c>
      <c r="AB31" s="90"/>
      <c r="AC31" s="90"/>
      <c r="AD31" s="90" t="s">
        <v>261</v>
      </c>
      <c r="AE31" s="90"/>
    </row>
    <row r="32" spans="1:35" ht="15">
      <c r="A32" s="177">
        <f t="shared" si="0"/>
        <v>26</v>
      </c>
      <c r="B32" s="177">
        <f t="shared" si="1"/>
        <v>26</v>
      </c>
      <c r="C32" s="178">
        <v>42479</v>
      </c>
      <c r="D32" s="169" t="s">
        <v>263</v>
      </c>
      <c r="E32" s="90"/>
      <c r="F32" s="90" t="s">
        <v>261</v>
      </c>
      <c r="G32" s="90"/>
      <c r="H32" s="90"/>
      <c r="I32" s="90"/>
      <c r="J32" s="171" t="s">
        <v>261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 t="s">
        <v>261</v>
      </c>
      <c r="AB32" s="90"/>
      <c r="AC32" s="90"/>
      <c r="AD32" s="90" t="s">
        <v>261</v>
      </c>
      <c r="AE32" s="90"/>
    </row>
    <row r="33" spans="1:31" ht="15">
      <c r="A33" s="177">
        <f t="shared" si="0"/>
        <v>27</v>
      </c>
      <c r="B33" s="177">
        <f t="shared" si="1"/>
        <v>27</v>
      </c>
      <c r="C33" s="175">
        <v>42481</v>
      </c>
      <c r="D33" s="169" t="s">
        <v>264</v>
      </c>
      <c r="E33" s="90" t="s">
        <v>261</v>
      </c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90" t="s">
        <v>261</v>
      </c>
      <c r="X33" s="177"/>
      <c r="Y33" s="177"/>
      <c r="Z33" s="177"/>
      <c r="AA33" s="90" t="s">
        <v>261</v>
      </c>
      <c r="AB33" s="177"/>
      <c r="AC33" s="177"/>
      <c r="AD33" s="90" t="s">
        <v>261</v>
      </c>
      <c r="AE33" s="177"/>
    </row>
    <row r="34" spans="1:31" ht="15">
      <c r="A34" s="177">
        <f t="shared" si="0"/>
        <v>28</v>
      </c>
      <c r="B34" s="177">
        <f t="shared" si="1"/>
        <v>28</v>
      </c>
      <c r="C34" s="178">
        <v>42485</v>
      </c>
      <c r="D34" s="169" t="s">
        <v>274</v>
      </c>
      <c r="E34" s="90"/>
      <c r="F34" s="90" t="s">
        <v>261</v>
      </c>
      <c r="G34" s="90"/>
      <c r="H34" s="90"/>
      <c r="I34" s="90"/>
      <c r="J34" s="171" t="s">
        <v>261</v>
      </c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 t="s">
        <v>261</v>
      </c>
      <c r="AB34" s="90"/>
      <c r="AC34" s="90"/>
      <c r="AD34" s="90" t="s">
        <v>261</v>
      </c>
      <c r="AE34" s="90"/>
    </row>
    <row r="35" spans="1:31" ht="15">
      <c r="A35" s="177">
        <f t="shared" si="0"/>
        <v>29</v>
      </c>
      <c r="B35" s="177">
        <f t="shared" si="1"/>
        <v>29</v>
      </c>
      <c r="C35" s="175">
        <v>42486</v>
      </c>
      <c r="D35" s="169" t="s">
        <v>264</v>
      </c>
      <c r="E35" s="90" t="s">
        <v>261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90" t="s">
        <v>261</v>
      </c>
      <c r="X35" s="177"/>
      <c r="Y35" s="177"/>
      <c r="Z35" s="177"/>
      <c r="AA35" s="90" t="s">
        <v>261</v>
      </c>
      <c r="AB35" s="177"/>
      <c r="AC35" s="177"/>
      <c r="AD35" s="90" t="s">
        <v>261</v>
      </c>
      <c r="AE35" s="177"/>
    </row>
    <row r="36" spans="1:31" ht="15">
      <c r="A36" s="177">
        <f t="shared" si="0"/>
        <v>30</v>
      </c>
      <c r="B36" s="177">
        <f t="shared" si="1"/>
        <v>30</v>
      </c>
      <c r="C36" s="178">
        <v>42487</v>
      </c>
      <c r="D36" s="169" t="s">
        <v>262</v>
      </c>
      <c r="E36" s="90"/>
      <c r="F36" s="90" t="s">
        <v>261</v>
      </c>
      <c r="G36" s="90"/>
      <c r="H36" s="90"/>
      <c r="I36" s="90"/>
      <c r="J36" s="171" t="s">
        <v>261</v>
      </c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 t="s">
        <v>261</v>
      </c>
      <c r="AB36" s="90"/>
      <c r="AC36" s="90"/>
      <c r="AD36" s="90" t="s">
        <v>261</v>
      </c>
      <c r="AE36" s="90"/>
    </row>
    <row r="37" spans="1:31" ht="15">
      <c r="A37" s="177">
        <f t="shared" si="0"/>
        <v>31</v>
      </c>
      <c r="B37" s="177">
        <f t="shared" si="1"/>
        <v>31</v>
      </c>
      <c r="C37" s="178">
        <v>42488</v>
      </c>
      <c r="D37" s="169" t="s">
        <v>262</v>
      </c>
      <c r="E37" s="90"/>
      <c r="F37" s="90" t="s">
        <v>261</v>
      </c>
      <c r="G37" s="90"/>
      <c r="H37" s="90"/>
      <c r="I37" s="90"/>
      <c r="J37" s="171" t="s">
        <v>261</v>
      </c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 t="s">
        <v>261</v>
      </c>
      <c r="AB37" s="90"/>
      <c r="AC37" s="90"/>
      <c r="AD37" s="90" t="s">
        <v>261</v>
      </c>
      <c r="AE37" s="90"/>
    </row>
    <row r="38" spans="1:31" ht="15">
      <c r="A38" s="177">
        <f t="shared" si="0"/>
        <v>32</v>
      </c>
      <c r="B38" s="177">
        <f t="shared" si="1"/>
        <v>32</v>
      </c>
      <c r="C38" s="178">
        <v>42488</v>
      </c>
      <c r="D38" s="169" t="s">
        <v>275</v>
      </c>
      <c r="E38" s="90"/>
      <c r="F38" s="90" t="s">
        <v>261</v>
      </c>
      <c r="G38" s="90"/>
      <c r="H38" s="90"/>
      <c r="I38" s="90"/>
      <c r="J38" s="171" t="s">
        <v>261</v>
      </c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 t="s">
        <v>261</v>
      </c>
      <c r="AB38" s="90"/>
      <c r="AC38" s="90"/>
      <c r="AD38" s="90" t="s">
        <v>261</v>
      </c>
      <c r="AE38" s="91"/>
    </row>
    <row r="39" spans="1:31" ht="15">
      <c r="A39" s="177">
        <f t="shared" si="0"/>
        <v>33</v>
      </c>
      <c r="B39" s="177">
        <f t="shared" si="1"/>
        <v>33</v>
      </c>
      <c r="C39" s="178">
        <v>42507</v>
      </c>
      <c r="D39" s="169" t="s">
        <v>262</v>
      </c>
      <c r="E39" s="90"/>
      <c r="F39" s="90" t="s">
        <v>261</v>
      </c>
      <c r="G39" s="90"/>
      <c r="H39" s="90"/>
      <c r="I39" s="90"/>
      <c r="J39" s="171" t="s">
        <v>261</v>
      </c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261</v>
      </c>
      <c r="AB39" s="90"/>
      <c r="AC39" s="90"/>
      <c r="AD39" s="90" t="s">
        <v>261</v>
      </c>
      <c r="AE39" s="90"/>
    </row>
    <row r="40" spans="1:31" ht="15">
      <c r="A40" s="177">
        <f t="shared" si="0"/>
        <v>34</v>
      </c>
      <c r="B40" s="177">
        <f t="shared" si="1"/>
        <v>34</v>
      </c>
      <c r="C40" s="175">
        <v>42507</v>
      </c>
      <c r="D40" s="169" t="s">
        <v>264</v>
      </c>
      <c r="E40" s="90" t="s">
        <v>261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90" t="s">
        <v>261</v>
      </c>
      <c r="X40" s="177"/>
      <c r="Y40" s="177"/>
      <c r="Z40" s="177"/>
      <c r="AA40" s="90" t="s">
        <v>261</v>
      </c>
      <c r="AB40" s="177"/>
      <c r="AC40" s="177"/>
      <c r="AD40" s="90" t="s">
        <v>261</v>
      </c>
      <c r="AE40" s="177"/>
    </row>
    <row r="41" spans="1:31" ht="15">
      <c r="A41" s="177">
        <f t="shared" si="0"/>
        <v>35</v>
      </c>
      <c r="B41" s="177">
        <f t="shared" si="1"/>
        <v>35</v>
      </c>
      <c r="C41" s="175">
        <v>42509</v>
      </c>
      <c r="D41" s="169" t="s">
        <v>262</v>
      </c>
      <c r="E41" s="90" t="s">
        <v>261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90" t="s">
        <v>261</v>
      </c>
      <c r="X41" s="177"/>
      <c r="Y41" s="177"/>
      <c r="Z41" s="177"/>
      <c r="AA41" s="90" t="s">
        <v>261</v>
      </c>
      <c r="AB41" s="177"/>
      <c r="AC41" s="177"/>
      <c r="AD41" s="90" t="s">
        <v>261</v>
      </c>
      <c r="AE41" s="177"/>
    </row>
    <row r="42" spans="1:31" ht="15">
      <c r="A42" s="177">
        <f t="shared" si="0"/>
        <v>36</v>
      </c>
      <c r="B42" s="177">
        <f t="shared" si="1"/>
        <v>36</v>
      </c>
      <c r="C42" s="175">
        <v>42509</v>
      </c>
      <c r="D42" s="169" t="s">
        <v>277</v>
      </c>
      <c r="E42" s="90" t="s">
        <v>261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90" t="s">
        <v>261</v>
      </c>
      <c r="X42" s="177"/>
      <c r="Y42" s="177"/>
      <c r="Z42" s="177"/>
      <c r="AA42" s="90" t="s">
        <v>261</v>
      </c>
      <c r="AB42" s="177"/>
      <c r="AC42" s="177"/>
      <c r="AD42" s="90" t="s">
        <v>261</v>
      </c>
      <c r="AE42" s="177"/>
    </row>
    <row r="43" spans="1:31" ht="15">
      <c r="A43" s="177">
        <f t="shared" si="0"/>
        <v>37</v>
      </c>
      <c r="B43" s="177">
        <f t="shared" si="1"/>
        <v>37</v>
      </c>
      <c r="C43" s="175">
        <v>42514</v>
      </c>
      <c r="D43" s="169" t="s">
        <v>276</v>
      </c>
      <c r="E43" s="90" t="s">
        <v>261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90" t="s">
        <v>261</v>
      </c>
      <c r="X43" s="177"/>
      <c r="Y43" s="177"/>
      <c r="Z43" s="177"/>
      <c r="AA43" s="90" t="s">
        <v>261</v>
      </c>
      <c r="AB43" s="177"/>
      <c r="AC43" s="177"/>
      <c r="AD43" s="90" t="s">
        <v>261</v>
      </c>
      <c r="AE43" s="177"/>
    </row>
    <row r="44" spans="1:31" ht="15">
      <c r="A44" s="177">
        <f t="shared" si="0"/>
        <v>38</v>
      </c>
      <c r="B44" s="177">
        <f t="shared" si="1"/>
        <v>38</v>
      </c>
      <c r="C44" s="175">
        <v>42514</v>
      </c>
      <c r="D44" s="169" t="s">
        <v>264</v>
      </c>
      <c r="E44" s="90" t="s">
        <v>261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90" t="s">
        <v>261</v>
      </c>
      <c r="X44" s="177"/>
      <c r="Y44" s="177"/>
      <c r="Z44" s="177"/>
      <c r="AA44" s="90" t="s">
        <v>261</v>
      </c>
      <c r="AB44" s="177"/>
      <c r="AC44" s="177"/>
      <c r="AD44" s="90" t="s">
        <v>261</v>
      </c>
      <c r="AE44" s="177"/>
    </row>
    <row r="45" spans="1:31" ht="15">
      <c r="A45" s="177">
        <f t="shared" si="0"/>
        <v>39</v>
      </c>
      <c r="B45" s="177">
        <f t="shared" si="1"/>
        <v>39</v>
      </c>
      <c r="C45" s="175">
        <v>42523</v>
      </c>
      <c r="D45" s="169" t="s">
        <v>276</v>
      </c>
      <c r="E45" s="90" t="s">
        <v>261</v>
      </c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90" t="s">
        <v>261</v>
      </c>
      <c r="X45" s="177"/>
      <c r="Y45" s="177"/>
      <c r="Z45" s="177"/>
      <c r="AA45" s="90" t="s">
        <v>261</v>
      </c>
      <c r="AB45" s="177"/>
      <c r="AC45" s="177"/>
      <c r="AD45" s="90" t="s">
        <v>261</v>
      </c>
      <c r="AE45" s="177"/>
    </row>
    <row r="46" spans="1:31" ht="15">
      <c r="A46" s="177">
        <f t="shared" si="0"/>
        <v>40</v>
      </c>
      <c r="B46" s="177">
        <f t="shared" si="1"/>
        <v>40</v>
      </c>
      <c r="C46" s="175">
        <v>42523</v>
      </c>
      <c r="D46" s="169" t="s">
        <v>262</v>
      </c>
      <c r="E46" s="90" t="s">
        <v>261</v>
      </c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90" t="s">
        <v>261</v>
      </c>
      <c r="X46" s="177"/>
      <c r="Y46" s="177"/>
      <c r="Z46" s="177"/>
      <c r="AA46" s="90" t="s">
        <v>261</v>
      </c>
      <c r="AB46" s="177"/>
      <c r="AC46" s="177"/>
      <c r="AD46" s="90" t="s">
        <v>261</v>
      </c>
      <c r="AE46" s="177"/>
    </row>
    <row r="47" spans="1:31" ht="15">
      <c r="A47" s="177">
        <f t="shared" si="0"/>
        <v>41</v>
      </c>
      <c r="B47" s="177">
        <f t="shared" si="1"/>
        <v>41</v>
      </c>
      <c r="C47" s="175">
        <v>42523</v>
      </c>
      <c r="D47" s="169" t="s">
        <v>276</v>
      </c>
      <c r="E47" s="90" t="s">
        <v>261</v>
      </c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90" t="s">
        <v>261</v>
      </c>
      <c r="X47" s="177"/>
      <c r="Y47" s="177"/>
      <c r="Z47" s="177"/>
      <c r="AA47" s="90" t="s">
        <v>261</v>
      </c>
      <c r="AB47" s="177"/>
      <c r="AC47" s="177"/>
      <c r="AD47" s="90" t="s">
        <v>261</v>
      </c>
      <c r="AE47" s="177"/>
    </row>
    <row r="48" spans="1:31" ht="15">
      <c r="A48" s="177">
        <f t="shared" si="0"/>
        <v>42</v>
      </c>
      <c r="B48" s="177">
        <f t="shared" si="1"/>
        <v>42</v>
      </c>
      <c r="C48" s="175">
        <v>42527</v>
      </c>
      <c r="D48" s="169" t="s">
        <v>262</v>
      </c>
      <c r="E48" s="90" t="s">
        <v>261</v>
      </c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90" t="s">
        <v>261</v>
      </c>
      <c r="X48" s="177"/>
      <c r="Y48" s="177"/>
      <c r="Z48" s="177"/>
      <c r="AA48" s="90" t="s">
        <v>261</v>
      </c>
      <c r="AB48" s="177"/>
      <c r="AC48" s="177"/>
      <c r="AD48" s="90" t="s">
        <v>261</v>
      </c>
      <c r="AE48" s="177"/>
    </row>
    <row r="49" spans="1:31" ht="15">
      <c r="A49" s="177">
        <f t="shared" si="0"/>
        <v>43</v>
      </c>
      <c r="B49" s="177">
        <f t="shared" si="1"/>
        <v>43</v>
      </c>
      <c r="C49" s="175">
        <v>42528</v>
      </c>
      <c r="D49" s="169" t="s">
        <v>264</v>
      </c>
      <c r="E49" s="90" t="s">
        <v>261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90" t="s">
        <v>261</v>
      </c>
      <c r="X49" s="177"/>
      <c r="Y49" s="177"/>
      <c r="Z49" s="177"/>
      <c r="AA49" s="90" t="s">
        <v>261</v>
      </c>
      <c r="AB49" s="177"/>
      <c r="AC49" s="177"/>
      <c r="AD49" s="90" t="s">
        <v>261</v>
      </c>
      <c r="AE49" s="177"/>
    </row>
    <row r="50" spans="1:31" ht="15">
      <c r="A50" s="177">
        <f t="shared" si="0"/>
        <v>44</v>
      </c>
      <c r="B50" s="177">
        <f t="shared" si="1"/>
        <v>44</v>
      </c>
      <c r="C50" s="175">
        <v>42529</v>
      </c>
      <c r="D50" s="169" t="s">
        <v>277</v>
      </c>
      <c r="E50" s="90" t="s">
        <v>261</v>
      </c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90" t="s">
        <v>261</v>
      </c>
      <c r="X50" s="177"/>
      <c r="Y50" s="177"/>
      <c r="Z50" s="177"/>
      <c r="AA50" s="90" t="s">
        <v>261</v>
      </c>
      <c r="AB50" s="177"/>
      <c r="AC50" s="177"/>
      <c r="AD50" s="90" t="s">
        <v>261</v>
      </c>
      <c r="AE50" s="177"/>
    </row>
    <row r="51" spans="1:31" ht="15">
      <c r="A51" s="177">
        <f t="shared" si="0"/>
        <v>45</v>
      </c>
      <c r="B51" s="177">
        <f t="shared" si="1"/>
        <v>45</v>
      </c>
      <c r="C51" s="176">
        <v>42537</v>
      </c>
      <c r="D51" s="169" t="s">
        <v>262</v>
      </c>
      <c r="E51" s="90" t="s">
        <v>261</v>
      </c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90" t="s">
        <v>261</v>
      </c>
      <c r="X51" s="177"/>
      <c r="Y51" s="177"/>
      <c r="Z51" s="177"/>
      <c r="AA51" s="90" t="s">
        <v>261</v>
      </c>
      <c r="AB51" s="177"/>
      <c r="AC51" s="177"/>
      <c r="AD51" s="90" t="s">
        <v>261</v>
      </c>
      <c r="AE51" s="177"/>
    </row>
    <row r="52" spans="1:31" ht="15">
      <c r="A52" s="177">
        <f t="shared" si="0"/>
        <v>46</v>
      </c>
      <c r="B52" s="177">
        <f t="shared" si="1"/>
        <v>46</v>
      </c>
      <c r="C52" s="178">
        <v>42538</v>
      </c>
      <c r="D52" s="169" t="s">
        <v>265</v>
      </c>
      <c r="E52" s="90"/>
      <c r="F52" s="90" t="s">
        <v>261</v>
      </c>
      <c r="G52" s="90"/>
      <c r="H52" s="90"/>
      <c r="I52" s="90"/>
      <c r="J52" s="171" t="s">
        <v>261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 t="s">
        <v>261</v>
      </c>
      <c r="AB52" s="90"/>
      <c r="AC52" s="90"/>
      <c r="AD52" s="90" t="s">
        <v>261</v>
      </c>
      <c r="AE52" s="90"/>
    </row>
    <row r="53" spans="1:31" ht="15">
      <c r="A53" s="177">
        <f t="shared" si="0"/>
        <v>47</v>
      </c>
      <c r="B53" s="177">
        <f t="shared" si="1"/>
        <v>47</v>
      </c>
      <c r="C53" s="176">
        <v>42569</v>
      </c>
      <c r="D53" s="169" t="s">
        <v>276</v>
      </c>
      <c r="E53" s="90" t="s">
        <v>261</v>
      </c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90" t="s">
        <v>261</v>
      </c>
      <c r="X53" s="177"/>
      <c r="Y53" s="177"/>
      <c r="Z53" s="177"/>
      <c r="AA53" s="90" t="s">
        <v>261</v>
      </c>
      <c r="AB53" s="177"/>
      <c r="AC53" s="177"/>
      <c r="AD53" s="90" t="s">
        <v>261</v>
      </c>
      <c r="AE53" s="177"/>
    </row>
    <row r="54" spans="1:31" ht="15">
      <c r="A54" s="177">
        <f t="shared" si="0"/>
        <v>48</v>
      </c>
      <c r="B54" s="177">
        <f t="shared" si="1"/>
        <v>48</v>
      </c>
      <c r="C54" s="176">
        <v>42571</v>
      </c>
      <c r="D54" s="169" t="s">
        <v>262</v>
      </c>
      <c r="E54" s="90" t="s">
        <v>261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90" t="s">
        <v>261</v>
      </c>
      <c r="X54" s="177"/>
      <c r="Y54" s="177"/>
      <c r="Z54" s="177"/>
      <c r="AA54" s="90" t="s">
        <v>261</v>
      </c>
      <c r="AB54" s="177"/>
      <c r="AC54" s="177"/>
      <c r="AD54" s="90" t="s">
        <v>261</v>
      </c>
      <c r="AE54" s="177"/>
    </row>
    <row r="55" spans="1:31" ht="15">
      <c r="A55" s="177">
        <f t="shared" si="0"/>
        <v>49</v>
      </c>
      <c r="B55" s="177">
        <f t="shared" si="1"/>
        <v>49</v>
      </c>
      <c r="C55" s="176">
        <v>42580</v>
      </c>
      <c r="D55" s="169" t="s">
        <v>277</v>
      </c>
      <c r="E55" s="90" t="s">
        <v>261</v>
      </c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90" t="s">
        <v>261</v>
      </c>
      <c r="X55" s="177"/>
      <c r="Y55" s="177"/>
      <c r="Z55" s="177"/>
      <c r="AA55" s="90" t="s">
        <v>261</v>
      </c>
      <c r="AB55" s="177"/>
      <c r="AC55" s="177"/>
      <c r="AD55" s="90" t="s">
        <v>261</v>
      </c>
      <c r="AE55" s="177"/>
    </row>
    <row r="56" spans="1:31" ht="15">
      <c r="A56" s="177">
        <f t="shared" si="0"/>
        <v>50</v>
      </c>
      <c r="B56" s="177">
        <f t="shared" si="1"/>
        <v>50</v>
      </c>
      <c r="C56" s="176">
        <v>42584</v>
      </c>
      <c r="D56" s="169" t="s">
        <v>276</v>
      </c>
      <c r="E56" s="90" t="s">
        <v>261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90" t="s">
        <v>261</v>
      </c>
      <c r="X56" s="177"/>
      <c r="Y56" s="177"/>
      <c r="Z56" s="177"/>
      <c r="AA56" s="90" t="s">
        <v>261</v>
      </c>
      <c r="AB56" s="177"/>
      <c r="AC56" s="177"/>
      <c r="AD56" s="90" t="s">
        <v>261</v>
      </c>
      <c r="AE56" s="177"/>
    </row>
    <row r="57" spans="1:31" ht="15">
      <c r="A57" s="177">
        <f t="shared" si="0"/>
        <v>51</v>
      </c>
      <c r="B57" s="177">
        <f t="shared" si="1"/>
        <v>51</v>
      </c>
      <c r="C57" s="176">
        <v>42590</v>
      </c>
      <c r="D57" s="169" t="s">
        <v>262</v>
      </c>
      <c r="E57" s="90" t="s">
        <v>261</v>
      </c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90" t="s">
        <v>261</v>
      </c>
      <c r="X57" s="177"/>
      <c r="Y57" s="177"/>
      <c r="Z57" s="177"/>
      <c r="AA57" s="90" t="s">
        <v>261</v>
      </c>
      <c r="AB57" s="177"/>
      <c r="AC57" s="177"/>
      <c r="AD57" s="90" t="s">
        <v>261</v>
      </c>
      <c r="AE57" s="177"/>
    </row>
    <row r="58" spans="1:31" ht="15">
      <c r="A58" s="177">
        <f t="shared" si="0"/>
        <v>52</v>
      </c>
      <c r="B58" s="177">
        <f t="shared" si="1"/>
        <v>52</v>
      </c>
      <c r="C58" s="176">
        <v>42591</v>
      </c>
      <c r="D58" s="169" t="s">
        <v>276</v>
      </c>
      <c r="E58" s="90" t="s">
        <v>261</v>
      </c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90" t="s">
        <v>261</v>
      </c>
      <c r="X58" s="177"/>
      <c r="Y58" s="177"/>
      <c r="Z58" s="177"/>
      <c r="AA58" s="90" t="s">
        <v>261</v>
      </c>
      <c r="AB58" s="177"/>
      <c r="AC58" s="177"/>
      <c r="AD58" s="90" t="s">
        <v>261</v>
      </c>
      <c r="AE58" s="177"/>
    </row>
    <row r="59" spans="1:31" ht="15">
      <c r="A59" s="177">
        <f t="shared" si="0"/>
        <v>53</v>
      </c>
      <c r="B59" s="177">
        <f t="shared" si="1"/>
        <v>53</v>
      </c>
      <c r="C59" s="176">
        <v>42601</v>
      </c>
      <c r="D59" s="169" t="s">
        <v>277</v>
      </c>
      <c r="E59" s="90" t="s">
        <v>261</v>
      </c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90" t="s">
        <v>261</v>
      </c>
      <c r="X59" s="177"/>
      <c r="Y59" s="177"/>
      <c r="Z59" s="177"/>
      <c r="AA59" s="90" t="s">
        <v>261</v>
      </c>
      <c r="AB59" s="177"/>
      <c r="AC59" s="177"/>
      <c r="AD59" s="90" t="s">
        <v>261</v>
      </c>
      <c r="AE59" s="177"/>
    </row>
    <row r="60" spans="1:31" ht="15">
      <c r="A60" s="177">
        <f t="shared" si="0"/>
        <v>54</v>
      </c>
      <c r="B60" s="177">
        <f t="shared" si="1"/>
        <v>54</v>
      </c>
      <c r="C60" s="176">
        <v>42607</v>
      </c>
      <c r="D60" s="169" t="s">
        <v>262</v>
      </c>
      <c r="E60" s="90" t="s">
        <v>261</v>
      </c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90" t="s">
        <v>261</v>
      </c>
      <c r="X60" s="177"/>
      <c r="Y60" s="177"/>
      <c r="Z60" s="177"/>
      <c r="AA60" s="90" t="s">
        <v>261</v>
      </c>
      <c r="AB60" s="177"/>
      <c r="AC60" s="177"/>
      <c r="AD60" s="90" t="s">
        <v>261</v>
      </c>
      <c r="AE60" s="177"/>
    </row>
    <row r="61" spans="1:31" ht="15">
      <c r="A61" s="177">
        <f t="shared" si="0"/>
        <v>55</v>
      </c>
      <c r="B61" s="177">
        <f t="shared" si="1"/>
        <v>55</v>
      </c>
      <c r="C61" s="176">
        <v>42612</v>
      </c>
      <c r="D61" s="169" t="s">
        <v>264</v>
      </c>
      <c r="E61" s="90" t="s">
        <v>261</v>
      </c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90" t="s">
        <v>261</v>
      </c>
      <c r="X61" s="177"/>
      <c r="Y61" s="177"/>
      <c r="Z61" s="177"/>
      <c r="AA61" s="90" t="s">
        <v>261</v>
      </c>
      <c r="AB61" s="177"/>
      <c r="AC61" s="177"/>
      <c r="AD61" s="90" t="s">
        <v>261</v>
      </c>
      <c r="AE61" s="177"/>
    </row>
    <row r="62" spans="1:31" ht="15">
      <c r="A62" s="177">
        <f t="shared" si="0"/>
        <v>56</v>
      </c>
      <c r="B62" s="177">
        <f t="shared" si="1"/>
        <v>56</v>
      </c>
      <c r="C62" s="176">
        <v>42619</v>
      </c>
      <c r="D62" s="169" t="s">
        <v>262</v>
      </c>
      <c r="E62" s="90" t="s">
        <v>261</v>
      </c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90" t="s">
        <v>261</v>
      </c>
      <c r="X62" s="177"/>
      <c r="Y62" s="177"/>
      <c r="Z62" s="177"/>
      <c r="AA62" s="90" t="s">
        <v>261</v>
      </c>
      <c r="AB62" s="177"/>
      <c r="AC62" s="177"/>
      <c r="AD62" s="90" t="s">
        <v>261</v>
      </c>
      <c r="AE62" s="177"/>
    </row>
    <row r="63" spans="1:31" ht="15">
      <c r="A63" s="177">
        <f t="shared" si="0"/>
        <v>57</v>
      </c>
      <c r="B63" s="177">
        <f t="shared" si="1"/>
        <v>57</v>
      </c>
      <c r="C63" s="176">
        <v>42620</v>
      </c>
      <c r="D63" s="169" t="s">
        <v>276</v>
      </c>
      <c r="E63" s="90" t="s">
        <v>261</v>
      </c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90" t="s">
        <v>261</v>
      </c>
      <c r="X63" s="177"/>
      <c r="Y63" s="177"/>
      <c r="Z63" s="177"/>
      <c r="AA63" s="90" t="s">
        <v>261</v>
      </c>
      <c r="AB63" s="177"/>
      <c r="AC63" s="177"/>
      <c r="AD63" s="90" t="s">
        <v>261</v>
      </c>
      <c r="AE63" s="177"/>
    </row>
    <row r="64" spans="1:31" ht="15">
      <c r="A64" s="177">
        <f t="shared" si="0"/>
        <v>58</v>
      </c>
      <c r="B64" s="177">
        <f t="shared" si="1"/>
        <v>58</v>
      </c>
      <c r="C64" s="176">
        <v>42622</v>
      </c>
      <c r="D64" s="169" t="s">
        <v>277</v>
      </c>
      <c r="E64" s="90" t="s">
        <v>261</v>
      </c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90" t="s">
        <v>261</v>
      </c>
      <c r="X64" s="177"/>
      <c r="Y64" s="177"/>
      <c r="Z64" s="177"/>
      <c r="AA64" s="90" t="s">
        <v>261</v>
      </c>
      <c r="AB64" s="177"/>
      <c r="AC64" s="177"/>
      <c r="AD64" s="90" t="s">
        <v>261</v>
      </c>
      <c r="AE64" s="177"/>
    </row>
    <row r="65" spans="1:31" ht="15">
      <c r="A65" s="177">
        <f t="shared" si="0"/>
        <v>59</v>
      </c>
      <c r="B65" s="177">
        <f t="shared" si="1"/>
        <v>59</v>
      </c>
      <c r="C65" s="176">
        <v>42629</v>
      </c>
      <c r="D65" s="169" t="s">
        <v>262</v>
      </c>
      <c r="E65" s="90" t="s">
        <v>261</v>
      </c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90" t="s">
        <v>261</v>
      </c>
      <c r="X65" s="177"/>
      <c r="Y65" s="177"/>
      <c r="Z65" s="177"/>
      <c r="AA65" s="90" t="s">
        <v>261</v>
      </c>
      <c r="AB65" s="177"/>
      <c r="AC65" s="177"/>
      <c r="AD65" s="90" t="s">
        <v>261</v>
      </c>
      <c r="AE65" s="177"/>
    </row>
    <row r="66" spans="1:31" ht="15">
      <c r="A66" s="177">
        <f t="shared" si="0"/>
        <v>60</v>
      </c>
      <c r="B66" s="177">
        <f t="shared" si="1"/>
        <v>60</v>
      </c>
      <c r="C66" s="176">
        <v>42668</v>
      </c>
      <c r="D66" s="169" t="s">
        <v>277</v>
      </c>
      <c r="E66" s="90" t="s">
        <v>261</v>
      </c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90" t="s">
        <v>261</v>
      </c>
      <c r="X66" s="177"/>
      <c r="Y66" s="177"/>
      <c r="Z66" s="177"/>
      <c r="AA66" s="90" t="s">
        <v>261</v>
      </c>
      <c r="AB66" s="177"/>
      <c r="AC66" s="177"/>
      <c r="AD66" s="90" t="s">
        <v>261</v>
      </c>
      <c r="AE66" s="177"/>
    </row>
    <row r="67" spans="1:31" ht="15">
      <c r="A67" s="177">
        <f t="shared" si="0"/>
        <v>61</v>
      </c>
      <c r="B67" s="177">
        <f t="shared" si="1"/>
        <v>61</v>
      </c>
      <c r="C67" s="176">
        <v>42668</v>
      </c>
      <c r="D67" s="169" t="s">
        <v>262</v>
      </c>
      <c r="E67" s="90" t="s">
        <v>261</v>
      </c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90" t="s">
        <v>261</v>
      </c>
      <c r="X67" s="177"/>
      <c r="Y67" s="177"/>
      <c r="Z67" s="177"/>
      <c r="AA67" s="90" t="s">
        <v>261</v>
      </c>
      <c r="AB67" s="177"/>
      <c r="AC67" s="177"/>
      <c r="AD67" s="90" t="s">
        <v>261</v>
      </c>
      <c r="AE67" s="177"/>
    </row>
    <row r="68" spans="1:31" ht="15">
      <c r="A68" s="177">
        <f t="shared" si="0"/>
        <v>62</v>
      </c>
      <c r="B68" s="177">
        <f t="shared" si="1"/>
        <v>62</v>
      </c>
      <c r="C68" s="176">
        <v>42670</v>
      </c>
      <c r="D68" s="169" t="s">
        <v>277</v>
      </c>
      <c r="E68" s="90" t="s">
        <v>261</v>
      </c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90" t="s">
        <v>261</v>
      </c>
      <c r="X68" s="177"/>
      <c r="Y68" s="177"/>
      <c r="Z68" s="177"/>
      <c r="AA68" s="90" t="s">
        <v>261</v>
      </c>
      <c r="AB68" s="177"/>
      <c r="AC68" s="177"/>
      <c r="AD68" s="90" t="s">
        <v>261</v>
      </c>
      <c r="AE68" s="177"/>
    </row>
    <row r="69" spans="1:31" ht="15">
      <c r="A69" s="177">
        <f t="shared" si="0"/>
        <v>63</v>
      </c>
      <c r="B69" s="177">
        <f t="shared" si="1"/>
        <v>63</v>
      </c>
      <c r="C69" s="178">
        <v>42675</v>
      </c>
      <c r="D69" s="169" t="s">
        <v>276</v>
      </c>
      <c r="E69" s="90"/>
      <c r="F69" s="90" t="s">
        <v>261</v>
      </c>
      <c r="G69" s="90"/>
      <c r="H69" s="90"/>
      <c r="I69" s="90"/>
      <c r="J69" s="171" t="s">
        <v>261</v>
      </c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 t="s">
        <v>261</v>
      </c>
      <c r="AB69" s="90"/>
      <c r="AC69" s="90"/>
      <c r="AD69" s="90" t="s">
        <v>261</v>
      </c>
      <c r="AE69" s="91"/>
    </row>
    <row r="70" spans="1:31" ht="15">
      <c r="A70" s="177">
        <f t="shared" si="0"/>
        <v>64</v>
      </c>
      <c r="B70" s="177">
        <f t="shared" si="1"/>
        <v>64</v>
      </c>
      <c r="C70" s="176">
        <v>42702</v>
      </c>
      <c r="D70" s="169" t="s">
        <v>264</v>
      </c>
      <c r="E70" s="90"/>
      <c r="F70" s="90" t="s">
        <v>261</v>
      </c>
      <c r="G70" s="90"/>
      <c r="H70" s="90"/>
      <c r="I70" s="90"/>
      <c r="J70" s="171" t="s">
        <v>261</v>
      </c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 t="s">
        <v>261</v>
      </c>
      <c r="AB70" s="90"/>
      <c r="AC70" s="90"/>
      <c r="AD70" s="90" t="s">
        <v>261</v>
      </c>
      <c r="AE70" s="90"/>
    </row>
    <row r="71" spans="1:31" ht="15">
      <c r="A71" s="177">
        <f t="shared" si="0"/>
        <v>65</v>
      </c>
      <c r="B71" s="177">
        <f t="shared" si="1"/>
        <v>65</v>
      </c>
      <c r="C71" s="176">
        <v>42704</v>
      </c>
      <c r="D71" s="169" t="s">
        <v>277</v>
      </c>
      <c r="E71" s="90" t="s">
        <v>261</v>
      </c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90" t="s">
        <v>261</v>
      </c>
      <c r="X71" s="177"/>
      <c r="Y71" s="177"/>
      <c r="Z71" s="177"/>
      <c r="AA71" s="90" t="s">
        <v>261</v>
      </c>
      <c r="AB71" s="177"/>
      <c r="AC71" s="177"/>
      <c r="AD71" s="90" t="s">
        <v>261</v>
      </c>
      <c r="AE71" s="177"/>
    </row>
    <row r="72" spans="1:31" ht="15">
      <c r="A72" s="177">
        <f t="shared" si="0"/>
        <v>66</v>
      </c>
      <c r="B72" s="177">
        <f t="shared" si="1"/>
        <v>66</v>
      </c>
      <c r="C72" s="176">
        <v>42709</v>
      </c>
      <c r="D72" s="169" t="s">
        <v>262</v>
      </c>
      <c r="E72" s="90"/>
      <c r="F72" s="90" t="s">
        <v>261</v>
      </c>
      <c r="G72" s="90"/>
      <c r="H72" s="90"/>
      <c r="I72" s="90"/>
      <c r="J72" s="171" t="s">
        <v>261</v>
      </c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 t="s">
        <v>261</v>
      </c>
      <c r="AB72" s="90"/>
      <c r="AC72" s="90"/>
      <c r="AD72" s="90" t="s">
        <v>261</v>
      </c>
      <c r="AE72" s="90"/>
    </row>
    <row r="73" spans="1:31" ht="15">
      <c r="A73" s="177">
        <f t="shared" ref="A73:A75" si="2">A72+1</f>
        <v>67</v>
      </c>
      <c r="B73" s="177">
        <f t="shared" ref="B73:B75" si="3">B72+1</f>
        <v>67</v>
      </c>
      <c r="C73" s="176">
        <v>42709</v>
      </c>
      <c r="D73" s="169" t="s">
        <v>277</v>
      </c>
      <c r="E73" s="90" t="s">
        <v>261</v>
      </c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90" t="s">
        <v>261</v>
      </c>
      <c r="X73" s="177"/>
      <c r="Y73" s="177"/>
      <c r="Z73" s="177"/>
      <c r="AA73" s="90" t="s">
        <v>261</v>
      </c>
      <c r="AB73" s="177"/>
      <c r="AC73" s="177"/>
      <c r="AD73" s="90" t="s">
        <v>261</v>
      </c>
      <c r="AE73" s="177"/>
    </row>
    <row r="74" spans="1:31" ht="15">
      <c r="A74" s="177">
        <f t="shared" si="2"/>
        <v>68</v>
      </c>
      <c r="B74" s="177">
        <f t="shared" si="3"/>
        <v>68</v>
      </c>
      <c r="C74" s="176">
        <v>42711</v>
      </c>
      <c r="D74" s="169" t="s">
        <v>263</v>
      </c>
      <c r="E74" s="90"/>
      <c r="F74" s="90" t="s">
        <v>261</v>
      </c>
      <c r="G74" s="90"/>
      <c r="H74" s="90"/>
      <c r="I74" s="90"/>
      <c r="J74" s="171" t="s">
        <v>261</v>
      </c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 t="s">
        <v>261</v>
      </c>
      <c r="AB74" s="90"/>
      <c r="AC74" s="90"/>
      <c r="AD74" s="90" t="s">
        <v>261</v>
      </c>
      <c r="AE74" s="90"/>
    </row>
    <row r="75" spans="1:31" ht="15">
      <c r="A75" s="177">
        <f t="shared" si="2"/>
        <v>69</v>
      </c>
      <c r="B75" s="177">
        <f t="shared" si="3"/>
        <v>69</v>
      </c>
      <c r="C75" s="176">
        <v>42721</v>
      </c>
      <c r="D75" s="169" t="s">
        <v>262</v>
      </c>
      <c r="E75" s="90"/>
      <c r="F75" s="90" t="s">
        <v>261</v>
      </c>
      <c r="G75" s="90"/>
      <c r="H75" s="90"/>
      <c r="I75" s="90"/>
      <c r="J75" s="171" t="s">
        <v>261</v>
      </c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 t="s">
        <v>261</v>
      </c>
      <c r="AB75" s="90"/>
      <c r="AC75" s="90"/>
      <c r="AD75" s="90" t="s">
        <v>261</v>
      </c>
      <c r="AE75" s="90"/>
    </row>
  </sheetData>
  <sortState ref="A7:AE75">
    <sortCondition ref="C7:C75"/>
  </sortState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19685039370078741" right="0.35433070866141736" top="0.98425196850393704" bottom="0.98425196850393704" header="0.51181102362204722" footer="0.51181102362204722"/>
  <pageSetup paperSize="9" scale="7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130" zoomScaleNormal="100" zoomScaleSheetLayoutView="130" workbookViewId="0">
      <selection activeCell="E43" sqref="E43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205" t="s">
        <v>44</v>
      </c>
      <c r="B1" s="205"/>
      <c r="C1" s="205"/>
      <c r="D1" s="205"/>
      <c r="E1" s="205"/>
      <c r="F1" s="205"/>
    </row>
    <row r="2" spans="1:6" ht="57" customHeight="1" thickBot="1">
      <c r="A2" s="205"/>
      <c r="B2" s="205"/>
      <c r="C2" s="205"/>
      <c r="D2" s="205"/>
      <c r="E2" s="205"/>
      <c r="F2" s="205"/>
    </row>
    <row r="3" spans="1:6" ht="18.75" customHeight="1">
      <c r="A3" s="251" t="s">
        <v>45</v>
      </c>
      <c r="B3" s="252"/>
      <c r="C3" s="253"/>
      <c r="D3" s="97" t="s">
        <v>7</v>
      </c>
      <c r="E3" s="98" t="s">
        <v>266</v>
      </c>
      <c r="F3" s="260" t="s">
        <v>8</v>
      </c>
    </row>
    <row r="4" spans="1:6" ht="22.9" customHeight="1">
      <c r="A4" s="254"/>
      <c r="B4" s="255"/>
      <c r="C4" s="256"/>
      <c r="D4" s="99" t="s">
        <v>46</v>
      </c>
      <c r="E4" s="100" t="s">
        <v>46</v>
      </c>
      <c r="F4" s="261"/>
    </row>
    <row r="5" spans="1:6" ht="15.75" customHeight="1" thickBot="1">
      <c r="A5" s="257"/>
      <c r="B5" s="258"/>
      <c r="C5" s="259"/>
      <c r="D5" s="101" t="s">
        <v>47</v>
      </c>
      <c r="E5" s="102" t="s">
        <v>47</v>
      </c>
      <c r="F5" s="262"/>
    </row>
    <row r="6" spans="1:6" ht="15.75" thickBot="1">
      <c r="A6" s="263"/>
      <c r="B6" s="264"/>
      <c r="C6" s="265"/>
      <c r="D6" s="103"/>
      <c r="E6" s="104"/>
      <c r="F6" s="105"/>
    </row>
    <row r="7" spans="1:6" ht="15" hidden="1" customHeight="1">
      <c r="A7" s="266"/>
      <c r="B7" s="106"/>
      <c r="C7" s="107" t="s">
        <v>48</v>
      </c>
      <c r="D7" s="108"/>
      <c r="E7" s="109"/>
      <c r="F7" s="110"/>
    </row>
    <row r="8" spans="1:6" ht="15" hidden="1" customHeight="1">
      <c r="A8" s="267"/>
      <c r="B8" s="111"/>
      <c r="C8" s="112" t="s">
        <v>49</v>
      </c>
      <c r="D8" s="113"/>
      <c r="E8" s="114"/>
      <c r="F8" s="115"/>
    </row>
    <row r="9" spans="1:6" ht="15" hidden="1" customHeight="1">
      <c r="A9" s="268"/>
      <c r="B9" s="111"/>
      <c r="C9" s="112" t="s">
        <v>50</v>
      </c>
      <c r="D9" s="113"/>
      <c r="E9" s="114"/>
      <c r="F9" s="115"/>
    </row>
    <row r="10" spans="1:6" ht="15" hidden="1" customHeight="1">
      <c r="A10" s="267"/>
      <c r="B10" s="111"/>
      <c r="C10" s="112" t="s">
        <v>50</v>
      </c>
      <c r="D10" s="113"/>
      <c r="E10" s="114"/>
      <c r="F10" s="115"/>
    </row>
    <row r="11" spans="1:6" ht="15" hidden="1" customHeight="1">
      <c r="A11" s="268"/>
      <c r="B11" s="111"/>
      <c r="C11" s="112" t="s">
        <v>51</v>
      </c>
      <c r="D11" s="113"/>
      <c r="E11" s="114"/>
      <c r="F11" s="115"/>
    </row>
    <row r="12" spans="1:6" ht="15" hidden="1" customHeight="1">
      <c r="A12" s="267"/>
      <c r="B12" s="111"/>
      <c r="C12" s="112" t="s">
        <v>52</v>
      </c>
      <c r="D12" s="113"/>
      <c r="E12" s="114"/>
      <c r="F12" s="115"/>
    </row>
    <row r="13" spans="1:6" ht="15" hidden="1" customHeight="1">
      <c r="A13" s="269"/>
      <c r="B13" s="111"/>
      <c r="C13" s="116" t="s">
        <v>53</v>
      </c>
      <c r="D13" s="113"/>
      <c r="E13" s="114"/>
      <c r="F13" s="115"/>
    </row>
    <row r="14" spans="1:6" ht="15" hidden="1" customHeight="1">
      <c r="A14" s="270"/>
      <c r="B14" s="111"/>
      <c r="C14" s="116" t="s">
        <v>54</v>
      </c>
      <c r="D14" s="113"/>
      <c r="E14" s="114"/>
      <c r="F14" s="115"/>
    </row>
    <row r="15" spans="1:6" ht="15" hidden="1" customHeight="1">
      <c r="A15" s="271"/>
      <c r="B15" s="111"/>
      <c r="C15" s="116" t="s">
        <v>55</v>
      </c>
      <c r="D15" s="113"/>
      <c r="E15" s="114"/>
      <c r="F15" s="115"/>
    </row>
    <row r="16" spans="1:6" ht="15" hidden="1" customHeight="1">
      <c r="A16" s="269"/>
      <c r="B16" s="111"/>
      <c r="C16" s="116" t="s">
        <v>56</v>
      </c>
      <c r="D16" s="113"/>
      <c r="E16" s="114"/>
      <c r="F16" s="115"/>
    </row>
    <row r="17" spans="1:6" ht="15" hidden="1" customHeight="1">
      <c r="A17" s="271"/>
      <c r="B17" s="111"/>
      <c r="C17" s="116" t="s">
        <v>57</v>
      </c>
      <c r="D17" s="113"/>
      <c r="E17" s="114"/>
      <c r="F17" s="115"/>
    </row>
    <row r="18" spans="1:6" ht="15" hidden="1" customHeight="1">
      <c r="A18" s="269"/>
      <c r="B18" s="111"/>
      <c r="C18" s="116" t="s">
        <v>58</v>
      </c>
      <c r="D18" s="113"/>
      <c r="E18" s="114"/>
      <c r="F18" s="115"/>
    </row>
    <row r="19" spans="1:6" ht="15" hidden="1" customHeight="1">
      <c r="A19" s="270"/>
      <c r="B19" s="111"/>
      <c r="C19" s="116" t="s">
        <v>59</v>
      </c>
      <c r="D19" s="113"/>
      <c r="E19" s="114"/>
      <c r="F19" s="115"/>
    </row>
    <row r="20" spans="1:6" ht="15" hidden="1" customHeight="1">
      <c r="A20" s="271"/>
      <c r="B20" s="111"/>
      <c r="C20" s="116" t="s">
        <v>60</v>
      </c>
      <c r="D20" s="113"/>
      <c r="E20" s="114"/>
      <c r="F20" s="115"/>
    </row>
    <row r="21" spans="1:6" ht="15" hidden="1" customHeight="1">
      <c r="A21" s="269"/>
      <c r="B21" s="111"/>
      <c r="C21" s="116" t="s">
        <v>61</v>
      </c>
      <c r="D21" s="113"/>
      <c r="E21" s="114"/>
      <c r="F21" s="115"/>
    </row>
    <row r="22" spans="1:6" ht="15" hidden="1" customHeight="1">
      <c r="A22" s="271"/>
      <c r="B22" s="111"/>
      <c r="C22" s="116" t="s">
        <v>62</v>
      </c>
      <c r="D22" s="113"/>
      <c r="E22" s="114"/>
      <c r="F22" s="115"/>
    </row>
    <row r="23" spans="1:6" ht="15" hidden="1" customHeight="1">
      <c r="A23" s="117"/>
      <c r="B23" s="111"/>
      <c r="C23" s="116" t="s">
        <v>63</v>
      </c>
      <c r="D23" s="113"/>
      <c r="E23" s="114"/>
      <c r="F23" s="115"/>
    </row>
    <row r="24" spans="1:6" ht="15" hidden="1" customHeight="1" thickBot="1">
      <c r="A24" s="118"/>
      <c r="B24" s="119"/>
      <c r="C24" s="120" t="s">
        <v>64</v>
      </c>
      <c r="D24" s="121"/>
      <c r="E24" s="122"/>
      <c r="F24" s="123"/>
    </row>
    <row r="25" spans="1:6" ht="14.45" hidden="1" customHeight="1">
      <c r="A25" s="249"/>
      <c r="B25" s="124"/>
      <c r="C25" s="125" t="s">
        <v>65</v>
      </c>
      <c r="D25" s="126"/>
      <c r="E25" s="127"/>
      <c r="F25" s="128"/>
    </row>
    <row r="26" spans="1:6" ht="14.45" hidden="1" customHeight="1">
      <c r="A26" s="250"/>
      <c r="B26" s="129"/>
      <c r="C26" s="130" t="s">
        <v>66</v>
      </c>
      <c r="D26" s="131"/>
      <c r="E26" s="132"/>
      <c r="F26" s="133"/>
    </row>
    <row r="27" spans="1:6" ht="14.45" hidden="1" customHeight="1">
      <c r="A27" s="218"/>
      <c r="B27" s="129"/>
      <c r="C27" s="130" t="s">
        <v>67</v>
      </c>
      <c r="D27" s="131"/>
      <c r="E27" s="132"/>
      <c r="F27" s="133"/>
    </row>
    <row r="28" spans="1:6" ht="14.45" hidden="1" customHeight="1">
      <c r="A28" s="217"/>
      <c r="B28" s="129"/>
      <c r="C28" s="130" t="s">
        <v>68</v>
      </c>
      <c r="D28" s="131"/>
      <c r="E28" s="132"/>
      <c r="F28" s="133"/>
    </row>
    <row r="29" spans="1:6" ht="14.45" hidden="1" customHeight="1">
      <c r="A29" s="218"/>
      <c r="B29" s="129"/>
      <c r="C29" s="130" t="s">
        <v>69</v>
      </c>
      <c r="D29" s="131"/>
      <c r="E29" s="132"/>
      <c r="F29" s="133"/>
    </row>
    <row r="30" spans="1:6" ht="14.45" hidden="1" customHeight="1">
      <c r="A30" s="219" t="s">
        <v>70</v>
      </c>
      <c r="B30" s="220"/>
      <c r="C30" s="221"/>
      <c r="D30" s="134"/>
      <c r="E30" s="135"/>
      <c r="F30" s="136"/>
    </row>
    <row r="31" spans="1:6" ht="34.15" hidden="1" customHeight="1">
      <c r="A31" s="222"/>
      <c r="B31" s="223"/>
      <c r="C31" s="224"/>
      <c r="D31" s="134"/>
      <c r="E31" s="135"/>
      <c r="F31" s="136"/>
    </row>
    <row r="32" spans="1:6">
      <c r="A32" s="225"/>
      <c r="B32" s="226"/>
      <c r="C32" s="227"/>
      <c r="D32" s="134">
        <v>0.24</v>
      </c>
      <c r="E32" s="135">
        <v>0.23899999999999999</v>
      </c>
      <c r="F32" s="137">
        <f>(E32-D32)/MAX(D32:E32)</f>
        <v>-4.1666666666666709E-3</v>
      </c>
    </row>
    <row r="33" spans="1:8" ht="14.45" hidden="1" customHeight="1">
      <c r="A33" s="138"/>
      <c r="B33" s="139"/>
      <c r="C33" s="140" t="s">
        <v>71</v>
      </c>
      <c r="D33" s="134"/>
      <c r="E33" s="135"/>
      <c r="F33" s="137" t="e">
        <f t="shared" ref="F33:F44" si="0">(E33-D33)/MAX(D33:E33)</f>
        <v>#DIV/0!</v>
      </c>
    </row>
    <row r="34" spans="1:8">
      <c r="A34" s="228" t="s">
        <v>72</v>
      </c>
      <c r="B34" s="229"/>
      <c r="C34" s="230"/>
      <c r="D34" s="134">
        <v>208.49</v>
      </c>
      <c r="E34" s="135">
        <v>218.49</v>
      </c>
      <c r="F34" s="137">
        <f t="shared" si="0"/>
        <v>4.5768685065678064E-2</v>
      </c>
    </row>
    <row r="35" spans="1:8" ht="15.75" thickBot="1">
      <c r="A35" s="231" t="s">
        <v>73</v>
      </c>
      <c r="B35" s="232"/>
      <c r="C35" s="233"/>
      <c r="D35" s="141">
        <f>SUM(D25:D29)+D33</f>
        <v>0</v>
      </c>
      <c r="E35" s="142">
        <f>SUM(E25:E29)+E33</f>
        <v>0</v>
      </c>
      <c r="F35" s="143">
        <v>0</v>
      </c>
    </row>
    <row r="36" spans="1:8">
      <c r="A36" s="234" t="s">
        <v>74</v>
      </c>
      <c r="B36" s="235"/>
      <c r="C36" s="236"/>
      <c r="D36" s="144">
        <f>SUM(D30:D32)+D34</f>
        <v>208.73000000000002</v>
      </c>
      <c r="E36" s="145">
        <f>SUM(E30:E32)+E34</f>
        <v>218.72900000000001</v>
      </c>
      <c r="F36" s="146">
        <f t="shared" si="0"/>
        <v>4.5714102839586865E-2</v>
      </c>
    </row>
    <row r="37" spans="1:8" ht="14.45" hidden="1" customHeight="1">
      <c r="A37" s="219" t="s">
        <v>75</v>
      </c>
      <c r="B37" s="220"/>
      <c r="C37" s="221"/>
      <c r="D37" s="134"/>
      <c r="E37" s="135"/>
      <c r="F37" s="137" t="e">
        <f t="shared" si="0"/>
        <v>#DIV/0!</v>
      </c>
    </row>
    <row r="38" spans="1:8" ht="34.15" hidden="1" customHeight="1">
      <c r="A38" s="222"/>
      <c r="B38" s="223"/>
      <c r="C38" s="224"/>
      <c r="D38" s="134"/>
      <c r="E38" s="135"/>
      <c r="F38" s="137" t="e">
        <f t="shared" si="0"/>
        <v>#DIV/0!</v>
      </c>
    </row>
    <row r="39" spans="1:8">
      <c r="A39" s="225"/>
      <c r="B39" s="226"/>
      <c r="C39" s="227"/>
      <c r="D39" s="134">
        <v>5.96</v>
      </c>
      <c r="E39" s="135">
        <v>5.96</v>
      </c>
      <c r="F39" s="137">
        <f t="shared" si="0"/>
        <v>0</v>
      </c>
    </row>
    <row r="40" spans="1:8" ht="15.75" thickBot="1">
      <c r="A40" s="237" t="s">
        <v>76</v>
      </c>
      <c r="B40" s="238"/>
      <c r="C40" s="239"/>
      <c r="D40" s="147">
        <v>91.8</v>
      </c>
      <c r="E40" s="148">
        <v>91.8</v>
      </c>
      <c r="F40" s="149">
        <f t="shared" si="0"/>
        <v>0</v>
      </c>
    </row>
    <row r="41" spans="1:8" ht="15.75" thickBot="1">
      <c r="A41" s="240" t="s">
        <v>77</v>
      </c>
      <c r="B41" s="241"/>
      <c r="C41" s="242"/>
      <c r="D41" s="150">
        <f>SUM(D37:D40)</f>
        <v>97.759999999999991</v>
      </c>
      <c r="E41" s="151">
        <f>SUM(E37:E40)</f>
        <v>97.759999999999991</v>
      </c>
      <c r="F41" s="152">
        <f t="shared" si="0"/>
        <v>0</v>
      </c>
    </row>
    <row r="42" spans="1:8">
      <c r="A42" s="243" t="s">
        <v>78</v>
      </c>
      <c r="B42" s="244"/>
      <c r="C42" s="245"/>
      <c r="D42" s="153">
        <f>D44+D45</f>
        <v>306.49</v>
      </c>
      <c r="E42" s="154">
        <f>E44+E45</f>
        <v>316.48900000000003</v>
      </c>
      <c r="F42" s="155">
        <f t="shared" si="0"/>
        <v>3.1593515098471109E-2</v>
      </c>
    </row>
    <row r="43" spans="1:8">
      <c r="A43" s="246" t="s">
        <v>79</v>
      </c>
      <c r="B43" s="247"/>
      <c r="C43" s="248"/>
      <c r="D43" s="156">
        <f>D35</f>
        <v>0</v>
      </c>
      <c r="E43" s="157">
        <f>E35</f>
        <v>0</v>
      </c>
      <c r="F43" s="158">
        <v>0</v>
      </c>
    </row>
    <row r="44" spans="1:8">
      <c r="A44" s="246" t="s">
        <v>80</v>
      </c>
      <c r="B44" s="247"/>
      <c r="C44" s="248"/>
      <c r="D44" s="156">
        <f>D36</f>
        <v>208.73000000000002</v>
      </c>
      <c r="E44" s="157">
        <f>E36</f>
        <v>218.72900000000001</v>
      </c>
      <c r="F44" s="158">
        <f t="shared" si="0"/>
        <v>4.5714102839586865E-2</v>
      </c>
    </row>
    <row r="45" spans="1:8" ht="15.75" thickBot="1">
      <c r="A45" s="214" t="s">
        <v>17</v>
      </c>
      <c r="B45" s="215"/>
      <c r="C45" s="216"/>
      <c r="D45" s="141">
        <f>D41</f>
        <v>97.759999999999991</v>
      </c>
      <c r="E45" s="141">
        <f>E41</f>
        <v>97.759999999999991</v>
      </c>
      <c r="F45" s="143">
        <f t="shared" ref="F45" si="1">(E45-D45)/MAX(D45:E45)</f>
        <v>0</v>
      </c>
    </row>
    <row r="46" spans="1:8">
      <c r="A46" s="159"/>
      <c r="B46" s="159"/>
      <c r="C46" s="159"/>
      <c r="D46" s="159"/>
      <c r="E46" s="159"/>
      <c r="F46" s="159"/>
    </row>
    <row r="47" spans="1:8">
      <c r="A47" s="159"/>
      <c r="B47" s="159"/>
      <c r="C47" s="159"/>
      <c r="D47" s="159"/>
      <c r="E47" s="159"/>
      <c r="F47" s="159"/>
    </row>
    <row r="48" spans="1:8" ht="31.5" customHeight="1">
      <c r="A48" s="205" t="s">
        <v>267</v>
      </c>
      <c r="B48" s="205"/>
      <c r="C48" s="205"/>
      <c r="D48" s="205"/>
      <c r="E48" s="205"/>
      <c r="F48" s="160"/>
      <c r="G48" s="16"/>
      <c r="H48" s="16"/>
    </row>
    <row r="49" spans="1:6" ht="16.5" thickBot="1">
      <c r="A49" s="15"/>
      <c r="B49" s="159"/>
      <c r="C49" s="159"/>
      <c r="D49" s="159"/>
      <c r="E49" s="159"/>
      <c r="F49" s="159"/>
    </row>
    <row r="50" spans="1:6" ht="32.25" customHeight="1">
      <c r="A50" s="206" t="s">
        <v>81</v>
      </c>
      <c r="B50" s="207"/>
      <c r="C50" s="210" t="s">
        <v>82</v>
      </c>
      <c r="D50" s="211"/>
      <c r="E50" s="212" t="s">
        <v>8</v>
      </c>
      <c r="F50" s="159"/>
    </row>
    <row r="51" spans="1:6" ht="26.25" customHeight="1">
      <c r="A51" s="208"/>
      <c r="B51" s="209"/>
      <c r="C51" s="161" t="s">
        <v>7</v>
      </c>
      <c r="D51" s="161" t="s">
        <v>266</v>
      </c>
      <c r="E51" s="213"/>
      <c r="F51" s="159"/>
    </row>
    <row r="52" spans="1:6">
      <c r="A52" s="201" t="s">
        <v>83</v>
      </c>
      <c r="B52" s="202"/>
      <c r="C52" s="161">
        <v>1</v>
      </c>
      <c r="D52" s="161">
        <v>1</v>
      </c>
      <c r="E52" s="162">
        <f>(D52-C52)/MAX(C52:D52)</f>
        <v>0</v>
      </c>
      <c r="F52" s="159"/>
    </row>
    <row r="53" spans="1:6">
      <c r="A53" s="201" t="s">
        <v>84</v>
      </c>
      <c r="B53" s="202"/>
      <c r="C53" s="161">
        <v>2</v>
      </c>
      <c r="D53" s="161">
        <v>2</v>
      </c>
      <c r="E53" s="162">
        <f t="shared" ref="E53:E54" si="2">(D53-C53)/MAX(C53:D53)</f>
        <v>0</v>
      </c>
      <c r="F53" s="159"/>
    </row>
    <row r="54" spans="1:6" ht="15.75" thickBot="1">
      <c r="A54" s="203" t="s">
        <v>85</v>
      </c>
      <c r="B54" s="204"/>
      <c r="C54" s="161">
        <v>79</v>
      </c>
      <c r="D54" s="161">
        <v>79</v>
      </c>
      <c r="E54" s="162">
        <f t="shared" si="2"/>
        <v>0</v>
      </c>
      <c r="F54" s="159"/>
    </row>
  </sheetData>
  <mergeCells count="31"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52:B52"/>
    <mergeCell ref="A53:B53"/>
    <mergeCell ref="A54:B54"/>
    <mergeCell ref="A48:E48"/>
    <mergeCell ref="A50:B51"/>
    <mergeCell ref="C50:D50"/>
    <mergeCell ref="E50:E5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Normal="130" zoomScaleSheetLayoutView="100" workbookViewId="0">
      <selection activeCell="I12" sqref="I12"/>
    </sheetView>
  </sheetViews>
  <sheetFormatPr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1" ht="67.5" customHeight="1">
      <c r="B2" s="272" t="s">
        <v>86</v>
      </c>
      <c r="C2" s="272"/>
      <c r="D2" s="272"/>
      <c r="E2" s="272"/>
      <c r="F2" s="272"/>
      <c r="G2" s="17"/>
      <c r="H2" s="17"/>
      <c r="I2" s="17"/>
      <c r="J2" s="17"/>
      <c r="K2" s="17"/>
    </row>
    <row r="3" spans="2:11" ht="16.5" thickBot="1"/>
    <row r="4" spans="2:11">
      <c r="B4" s="273" t="s">
        <v>87</v>
      </c>
      <c r="C4" s="276" t="s">
        <v>88</v>
      </c>
      <c r="D4" s="279" t="s">
        <v>89</v>
      </c>
      <c r="E4" s="279"/>
      <c r="F4" s="280"/>
    </row>
    <row r="5" spans="2:11">
      <c r="B5" s="274"/>
      <c r="C5" s="277"/>
      <c r="D5" s="281"/>
      <c r="E5" s="281"/>
      <c r="F5" s="282"/>
    </row>
    <row r="6" spans="2:11" ht="19.5" customHeight="1">
      <c r="B6" s="274"/>
      <c r="C6" s="277"/>
      <c r="D6" s="283">
        <v>2015</v>
      </c>
      <c r="E6" s="283">
        <v>2016</v>
      </c>
      <c r="F6" s="282" t="s">
        <v>90</v>
      </c>
    </row>
    <row r="7" spans="2:11" ht="27.75" customHeight="1" thickBot="1">
      <c r="B7" s="275"/>
      <c r="C7" s="278"/>
      <c r="D7" s="278"/>
      <c r="E7" s="278"/>
      <c r="F7" s="284"/>
    </row>
    <row r="8" spans="2:11">
      <c r="B8" s="18">
        <v>1</v>
      </c>
      <c r="C8" s="19" t="s">
        <v>102</v>
      </c>
      <c r="D8" s="20"/>
      <c r="E8" s="20"/>
      <c r="F8" s="21"/>
    </row>
    <row r="9" spans="2:11">
      <c r="B9" s="22" t="s">
        <v>91</v>
      </c>
      <c r="C9" s="23" t="s">
        <v>104</v>
      </c>
      <c r="D9" s="24">
        <v>60</v>
      </c>
      <c r="E9" s="24">
        <v>60.24</v>
      </c>
      <c r="F9" s="34">
        <f>(E9-D9)/E9</f>
        <v>3.9840637450199532E-3</v>
      </c>
    </row>
    <row r="10" spans="2:11">
      <c r="B10" s="22" t="s">
        <v>93</v>
      </c>
      <c r="C10" s="23" t="s">
        <v>103</v>
      </c>
      <c r="D10" s="24">
        <v>79.75</v>
      </c>
      <c r="E10" s="24">
        <v>80.040000000000006</v>
      </c>
      <c r="F10" s="34">
        <f t="shared" ref="F10:F16" si="0">(E10-D10)/E10</f>
        <v>3.6231884057971791E-3</v>
      </c>
    </row>
    <row r="11" spans="2:11" ht="31.5">
      <c r="B11" s="25">
        <v>2</v>
      </c>
      <c r="C11" s="26" t="s">
        <v>96</v>
      </c>
      <c r="D11" s="27"/>
      <c r="E11" s="27"/>
      <c r="F11" s="34"/>
    </row>
    <row r="12" spans="2:11">
      <c r="B12" s="22" t="s">
        <v>97</v>
      </c>
      <c r="C12" s="23" t="s">
        <v>92</v>
      </c>
      <c r="D12" s="24" t="s">
        <v>95</v>
      </c>
      <c r="E12" s="24" t="s">
        <v>95</v>
      </c>
      <c r="F12" s="34" t="s">
        <v>95</v>
      </c>
    </row>
    <row r="13" spans="2:11">
      <c r="B13" s="22" t="s">
        <v>98</v>
      </c>
      <c r="C13" s="23" t="s">
        <v>94</v>
      </c>
      <c r="D13" s="24">
        <v>76.459999999999994</v>
      </c>
      <c r="E13" s="24">
        <v>76.819999999999993</v>
      </c>
      <c r="F13" s="34">
        <f t="shared" si="0"/>
        <v>4.6862796146836692E-3</v>
      </c>
    </row>
    <row r="14" spans="2:11" ht="31.5">
      <c r="B14" s="25">
        <v>3</v>
      </c>
      <c r="C14" s="26" t="s">
        <v>99</v>
      </c>
      <c r="D14" s="24"/>
      <c r="E14" s="24"/>
      <c r="F14" s="34"/>
    </row>
    <row r="15" spans="2:11">
      <c r="B15" s="28" t="s">
        <v>100</v>
      </c>
      <c r="C15" s="29" t="s">
        <v>92</v>
      </c>
      <c r="D15" s="30">
        <v>82.32</v>
      </c>
      <c r="E15" s="30">
        <v>82.62</v>
      </c>
      <c r="F15" s="34">
        <f t="shared" si="0"/>
        <v>3.6310820624547487E-3</v>
      </c>
    </row>
    <row r="16" spans="2:11" ht="16.5" thickBot="1">
      <c r="B16" s="31" t="s">
        <v>101</v>
      </c>
      <c r="C16" s="32" t="s">
        <v>94</v>
      </c>
      <c r="D16" s="33">
        <v>80.45</v>
      </c>
      <c r="E16" s="33">
        <v>80.64</v>
      </c>
      <c r="F16" s="170">
        <f t="shared" si="0"/>
        <v>2.3561507936507653E-3</v>
      </c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28" zoomScale="85" zoomScaleNormal="100" zoomScaleSheetLayoutView="85" workbookViewId="0">
      <selection activeCell="A3" sqref="A3:E3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291" t="s">
        <v>105</v>
      </c>
      <c r="B1" s="291"/>
      <c r="C1" s="291"/>
      <c r="D1" s="291"/>
      <c r="E1" s="291"/>
    </row>
    <row r="2" spans="1:5" ht="18.75">
      <c r="A2" s="35"/>
      <c r="B2" s="35"/>
      <c r="C2" s="35"/>
      <c r="D2" s="35"/>
      <c r="E2" s="35"/>
    </row>
    <row r="3" spans="1:5" ht="45.75" customHeight="1">
      <c r="A3" s="292" t="s">
        <v>360</v>
      </c>
      <c r="B3" s="292"/>
      <c r="C3" s="292"/>
      <c r="D3" s="292"/>
      <c r="E3" s="292"/>
    </row>
    <row r="4" spans="1:5" ht="15.75" thickBot="1"/>
    <row r="5" spans="1:5" ht="30" customHeight="1" thickBot="1">
      <c r="A5" s="293" t="s">
        <v>87</v>
      </c>
      <c r="B5" s="293" t="s">
        <v>106</v>
      </c>
      <c r="C5" s="295" t="s">
        <v>107</v>
      </c>
      <c r="D5" s="296"/>
      <c r="E5" s="297"/>
    </row>
    <row r="6" spans="1:5" ht="56.25" customHeight="1" thickBot="1">
      <c r="A6" s="294"/>
      <c r="B6" s="294"/>
      <c r="C6" s="95">
        <v>2015</v>
      </c>
      <c r="D6" s="94">
        <v>2016</v>
      </c>
      <c r="E6" s="94" t="s">
        <v>90</v>
      </c>
    </row>
    <row r="7" spans="1:5" ht="30" customHeight="1" thickBot="1">
      <c r="A7" s="93">
        <v>1</v>
      </c>
      <c r="B7" s="95">
        <v>2</v>
      </c>
      <c r="C7" s="95">
        <v>3</v>
      </c>
      <c r="D7" s="95">
        <v>4</v>
      </c>
      <c r="E7" s="95">
        <v>5</v>
      </c>
    </row>
    <row r="8" spans="1:5" ht="30" customHeight="1">
      <c r="A8" s="285">
        <v>1</v>
      </c>
      <c r="B8" s="287" t="s">
        <v>108</v>
      </c>
      <c r="C8" s="289">
        <v>0.54169999999999996</v>
      </c>
      <c r="D8" s="289">
        <v>0.317</v>
      </c>
      <c r="E8" s="289">
        <f>D8-C8</f>
        <v>-0.22469999999999996</v>
      </c>
    </row>
    <row r="9" spans="1:5" ht="30" customHeight="1" thickBot="1">
      <c r="A9" s="286"/>
      <c r="B9" s="288"/>
      <c r="C9" s="290"/>
      <c r="D9" s="290"/>
      <c r="E9" s="290"/>
    </row>
    <row r="10" spans="1:5" ht="30" customHeight="1" thickBot="1">
      <c r="A10" s="92" t="s">
        <v>91</v>
      </c>
      <c r="B10" s="40" t="s">
        <v>109</v>
      </c>
      <c r="C10" s="94">
        <v>0.28449999999999998</v>
      </c>
      <c r="D10" s="94">
        <v>0.2838</v>
      </c>
      <c r="E10" s="41">
        <f>D10-C10</f>
        <v>-6.9999999999997842E-4</v>
      </c>
    </row>
    <row r="11" spans="1:5" ht="30" customHeight="1" thickBot="1">
      <c r="A11" s="92" t="s">
        <v>93</v>
      </c>
      <c r="B11" s="40" t="s">
        <v>110</v>
      </c>
      <c r="C11" s="41" t="s">
        <v>95</v>
      </c>
      <c r="D11" s="41" t="s">
        <v>95</v>
      </c>
      <c r="E11" s="41" t="s">
        <v>95</v>
      </c>
    </row>
    <row r="12" spans="1:5" ht="30" customHeight="1" thickBot="1">
      <c r="A12" s="92" t="s">
        <v>111</v>
      </c>
      <c r="B12" s="40" t="s">
        <v>112</v>
      </c>
      <c r="C12" s="94">
        <v>0.9849</v>
      </c>
      <c r="D12" s="94">
        <v>0.37309999999999999</v>
      </c>
      <c r="E12" s="41">
        <f t="shared" ref="E12:E13" si="0">D12-C12</f>
        <v>-0.61180000000000001</v>
      </c>
    </row>
    <row r="13" spans="1:5" ht="30" customHeight="1" thickBot="1">
      <c r="A13" s="92" t="s">
        <v>113</v>
      </c>
      <c r="B13" s="40" t="s">
        <v>114</v>
      </c>
      <c r="C13" s="94">
        <v>0.30669999999999997</v>
      </c>
      <c r="D13" s="94">
        <v>0.28739999999999999</v>
      </c>
      <c r="E13" s="41">
        <f t="shared" si="0"/>
        <v>-1.9299999999999984E-2</v>
      </c>
    </row>
    <row r="14" spans="1:5" ht="30" customHeight="1">
      <c r="A14" s="285">
        <v>2</v>
      </c>
      <c r="B14" s="287" t="s">
        <v>115</v>
      </c>
      <c r="C14" s="289">
        <v>0.30919999999999997</v>
      </c>
      <c r="D14" s="289">
        <v>0.32740000000000002</v>
      </c>
      <c r="E14" s="289">
        <f>D14-C14</f>
        <v>1.8200000000000049E-2</v>
      </c>
    </row>
    <row r="15" spans="1:5" ht="30" customHeight="1" thickBot="1">
      <c r="A15" s="286"/>
      <c r="B15" s="288"/>
      <c r="C15" s="290"/>
      <c r="D15" s="290"/>
      <c r="E15" s="290"/>
    </row>
    <row r="16" spans="1:5" ht="30" customHeight="1" thickBot="1">
      <c r="A16" s="92" t="s">
        <v>97</v>
      </c>
      <c r="B16" s="40" t="s">
        <v>109</v>
      </c>
      <c r="C16" s="94">
        <v>0.2</v>
      </c>
      <c r="D16" s="94">
        <v>0.2</v>
      </c>
      <c r="E16" s="41">
        <f t="shared" ref="E16:E19" si="1">D16-C16</f>
        <v>0</v>
      </c>
    </row>
    <row r="17" spans="1:5" ht="30" customHeight="1" thickBot="1">
      <c r="A17" s="92" t="s">
        <v>98</v>
      </c>
      <c r="B17" s="40" t="s">
        <v>110</v>
      </c>
      <c r="C17" s="41" t="s">
        <v>95</v>
      </c>
      <c r="D17" s="41" t="s">
        <v>95</v>
      </c>
      <c r="E17" s="41" t="s">
        <v>95</v>
      </c>
    </row>
    <row r="18" spans="1:5" ht="30" customHeight="1" thickBot="1">
      <c r="A18" s="92" t="s">
        <v>116</v>
      </c>
      <c r="B18" s="40" t="s">
        <v>112</v>
      </c>
      <c r="C18" s="94">
        <v>0.52270000000000005</v>
      </c>
      <c r="D18" s="94">
        <v>0.57830000000000004</v>
      </c>
      <c r="E18" s="41">
        <f t="shared" si="1"/>
        <v>5.5599999999999983E-2</v>
      </c>
    </row>
    <row r="19" spans="1:5" ht="30" customHeight="1" thickBot="1">
      <c r="A19" s="92" t="s">
        <v>117</v>
      </c>
      <c r="B19" s="40" t="s">
        <v>114</v>
      </c>
      <c r="C19" s="94">
        <v>0.1966</v>
      </c>
      <c r="D19" s="94">
        <v>0.19439999999999999</v>
      </c>
      <c r="E19" s="41">
        <f t="shared" si="1"/>
        <v>-2.2000000000000075E-3</v>
      </c>
    </row>
    <row r="20" spans="1:5" ht="30" customHeight="1">
      <c r="A20" s="285">
        <v>3</v>
      </c>
      <c r="B20" s="287" t="s">
        <v>118</v>
      </c>
      <c r="C20" s="289">
        <v>0.28470000000000001</v>
      </c>
      <c r="D20" s="289">
        <v>0.2838</v>
      </c>
      <c r="E20" s="289">
        <f>D20-C20</f>
        <v>-9.000000000000119E-4</v>
      </c>
    </row>
    <row r="21" spans="1:5" ht="57.75" customHeight="1" thickBot="1">
      <c r="A21" s="286"/>
      <c r="B21" s="288"/>
      <c r="C21" s="290"/>
      <c r="D21" s="290"/>
      <c r="E21" s="290"/>
    </row>
    <row r="22" spans="1:5" ht="30" customHeight="1" thickBot="1">
      <c r="A22" s="92" t="s">
        <v>100</v>
      </c>
      <c r="B22" s="40" t="s">
        <v>109</v>
      </c>
      <c r="C22" s="94">
        <v>0.28449999999999998</v>
      </c>
      <c r="D22" s="94">
        <v>0.2838</v>
      </c>
      <c r="E22" s="41">
        <f t="shared" ref="E22:E25" si="2">D22-C22</f>
        <v>-6.9999999999997842E-4</v>
      </c>
    </row>
    <row r="23" spans="1:5" ht="30" customHeight="1" thickBot="1">
      <c r="A23" s="92" t="s">
        <v>101</v>
      </c>
      <c r="B23" s="40" t="s">
        <v>110</v>
      </c>
      <c r="C23" s="41" t="s">
        <v>95</v>
      </c>
      <c r="D23" s="41" t="s">
        <v>95</v>
      </c>
      <c r="E23" s="41" t="s">
        <v>95</v>
      </c>
    </row>
    <row r="24" spans="1:5" ht="30" customHeight="1" thickBot="1">
      <c r="A24" s="92" t="s">
        <v>119</v>
      </c>
      <c r="B24" s="40" t="s">
        <v>112</v>
      </c>
      <c r="C24" s="94">
        <v>0.28470000000000001</v>
      </c>
      <c r="D24" s="94">
        <v>0.2838</v>
      </c>
      <c r="E24" s="41">
        <f t="shared" si="2"/>
        <v>-9.000000000000119E-4</v>
      </c>
    </row>
    <row r="25" spans="1:5" ht="30" customHeight="1" thickBot="1">
      <c r="A25" s="92" t="s">
        <v>120</v>
      </c>
      <c r="B25" s="40" t="s">
        <v>114</v>
      </c>
      <c r="C25" s="94">
        <v>0.28470000000000001</v>
      </c>
      <c r="D25" s="94">
        <v>0.2838</v>
      </c>
      <c r="E25" s="41">
        <f t="shared" si="2"/>
        <v>-9.000000000000119E-4</v>
      </c>
    </row>
    <row r="26" spans="1:5" ht="30" customHeight="1">
      <c r="A26" s="285">
        <v>4</v>
      </c>
      <c r="B26" s="287" t="s">
        <v>121</v>
      </c>
      <c r="C26" s="289">
        <v>0.18770000000000001</v>
      </c>
      <c r="D26" s="289">
        <v>0.18709999999999999</v>
      </c>
      <c r="E26" s="289">
        <f>D26-C26</f>
        <v>-6.0000000000001719E-4</v>
      </c>
    </row>
    <row r="27" spans="1:5" ht="52.5" customHeight="1" thickBot="1">
      <c r="A27" s="286"/>
      <c r="B27" s="288"/>
      <c r="C27" s="290"/>
      <c r="D27" s="290"/>
      <c r="E27" s="290"/>
    </row>
    <row r="28" spans="1:5" ht="30" customHeight="1" thickBot="1">
      <c r="A28" s="92" t="s">
        <v>122</v>
      </c>
      <c r="B28" s="40" t="s">
        <v>109</v>
      </c>
      <c r="C28" s="94">
        <v>0.2</v>
      </c>
      <c r="D28" s="94">
        <v>0.2</v>
      </c>
      <c r="E28" s="41">
        <f t="shared" ref="E28:E31" si="3">D28-C28</f>
        <v>0</v>
      </c>
    </row>
    <row r="29" spans="1:5" ht="30" customHeight="1" thickBot="1">
      <c r="A29" s="92" t="s">
        <v>123</v>
      </c>
      <c r="B29" s="40" t="s">
        <v>110</v>
      </c>
      <c r="C29" s="41" t="s">
        <v>95</v>
      </c>
      <c r="D29" s="41" t="s">
        <v>95</v>
      </c>
      <c r="E29" s="41" t="s">
        <v>95</v>
      </c>
    </row>
    <row r="30" spans="1:5" ht="30" customHeight="1" thickBot="1">
      <c r="A30" s="92" t="s">
        <v>124</v>
      </c>
      <c r="B30" s="40" t="s">
        <v>112</v>
      </c>
      <c r="C30" s="94">
        <v>0.18729999999999999</v>
      </c>
      <c r="D30" s="94">
        <v>0.1867</v>
      </c>
      <c r="E30" s="41">
        <f t="shared" si="3"/>
        <v>-5.9999999999998943E-4</v>
      </c>
    </row>
    <row r="31" spans="1:5" ht="30" customHeight="1" thickBot="1">
      <c r="A31" s="92" t="s">
        <v>125</v>
      </c>
      <c r="B31" s="40" t="s">
        <v>114</v>
      </c>
      <c r="C31" s="94">
        <v>0.18779999999999999</v>
      </c>
      <c r="D31" s="94">
        <v>0.18720000000000001</v>
      </c>
      <c r="E31" s="41">
        <f t="shared" si="3"/>
        <v>-5.9999999999998943E-4</v>
      </c>
    </row>
    <row r="32" spans="1:5" ht="46.5" customHeight="1" thickBot="1">
      <c r="A32" s="92">
        <v>5</v>
      </c>
      <c r="B32" s="42" t="s">
        <v>126</v>
      </c>
      <c r="C32" s="43">
        <v>0</v>
      </c>
      <c r="D32" s="43">
        <v>0</v>
      </c>
      <c r="E32" s="43">
        <v>0</v>
      </c>
    </row>
    <row r="33" spans="1:5" ht="50.25" customHeight="1" thickBot="1">
      <c r="A33" s="92" t="s">
        <v>127</v>
      </c>
      <c r="B33" s="42" t="s">
        <v>128</v>
      </c>
      <c r="C33" s="43">
        <v>0</v>
      </c>
      <c r="D33" s="43">
        <v>0</v>
      </c>
      <c r="E33" s="43">
        <v>0</v>
      </c>
    </row>
  </sheetData>
  <mergeCells count="25">
    <mergeCell ref="A8:A9"/>
    <mergeCell ref="B8:B9"/>
    <mergeCell ref="C8:C9"/>
    <mergeCell ref="D8:D9"/>
    <mergeCell ref="E8:E9"/>
    <mergeCell ref="A1:E1"/>
    <mergeCell ref="A3:E3"/>
    <mergeCell ref="A5:A6"/>
    <mergeCell ref="B5:B6"/>
    <mergeCell ref="C5:E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85" zoomScaleNormal="85" workbookViewId="0">
      <selection sqref="A1:T1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9" max="19" width="32.42578125" customWidth="1"/>
    <col min="20" max="20" width="38.42578125" customWidth="1"/>
  </cols>
  <sheetData>
    <row r="1" spans="1:20" ht="15.75">
      <c r="A1" s="298" t="s">
        <v>361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1:20" ht="15.75" thickBot="1"/>
    <row r="3" spans="1:20" ht="206.25" customHeight="1">
      <c r="A3" s="293" t="s">
        <v>87</v>
      </c>
      <c r="B3" s="293" t="s">
        <v>129</v>
      </c>
      <c r="C3" s="300" t="s">
        <v>130</v>
      </c>
      <c r="D3" s="301"/>
      <c r="E3" s="301"/>
      <c r="F3" s="302"/>
      <c r="G3" s="300" t="s">
        <v>131</v>
      </c>
      <c r="H3" s="301"/>
      <c r="I3" s="301"/>
      <c r="J3" s="302"/>
      <c r="K3" s="300" t="s">
        <v>132</v>
      </c>
      <c r="L3" s="301"/>
      <c r="M3" s="301"/>
      <c r="N3" s="302"/>
      <c r="O3" s="300" t="s">
        <v>133</v>
      </c>
      <c r="P3" s="301"/>
      <c r="Q3" s="301"/>
      <c r="R3" s="302"/>
      <c r="S3" s="293" t="s">
        <v>134</v>
      </c>
      <c r="T3" s="293" t="s">
        <v>135</v>
      </c>
    </row>
    <row r="4" spans="1:20" ht="15.75" thickBot="1">
      <c r="A4" s="299"/>
      <c r="B4" s="299"/>
      <c r="C4" s="303"/>
      <c r="D4" s="304"/>
      <c r="E4" s="304"/>
      <c r="F4" s="305"/>
      <c r="G4" s="303"/>
      <c r="H4" s="304"/>
      <c r="I4" s="304"/>
      <c r="J4" s="305"/>
      <c r="K4" s="303"/>
      <c r="L4" s="304"/>
      <c r="M4" s="304"/>
      <c r="N4" s="305"/>
      <c r="O4" s="303"/>
      <c r="P4" s="304"/>
      <c r="Q4" s="304"/>
      <c r="R4" s="305"/>
      <c r="S4" s="299"/>
      <c r="T4" s="299"/>
    </row>
    <row r="5" spans="1:20" ht="15.75" thickBot="1">
      <c r="A5" s="294"/>
      <c r="B5" s="294"/>
      <c r="C5" s="95" t="s">
        <v>15</v>
      </c>
      <c r="D5" s="94" t="s">
        <v>136</v>
      </c>
      <c r="E5" s="94" t="s">
        <v>137</v>
      </c>
      <c r="F5" s="94" t="s">
        <v>17</v>
      </c>
      <c r="G5" s="95" t="s">
        <v>15</v>
      </c>
      <c r="H5" s="95" t="s">
        <v>136</v>
      </c>
      <c r="I5" s="95" t="s">
        <v>16</v>
      </c>
      <c r="J5" s="95" t="s">
        <v>17</v>
      </c>
      <c r="K5" s="95" t="s">
        <v>15</v>
      </c>
      <c r="L5" s="95" t="s">
        <v>138</v>
      </c>
      <c r="M5" s="95" t="s">
        <v>16</v>
      </c>
      <c r="N5" s="95" t="s">
        <v>17</v>
      </c>
      <c r="O5" s="95" t="s">
        <v>15</v>
      </c>
      <c r="P5" s="95" t="s">
        <v>136</v>
      </c>
      <c r="Q5" s="95" t="s">
        <v>16</v>
      </c>
      <c r="R5" s="95" t="s">
        <v>17</v>
      </c>
      <c r="S5" s="294"/>
      <c r="T5" s="294"/>
    </row>
    <row r="6" spans="1:20" ht="15.75" thickBot="1">
      <c r="A6" s="93">
        <v>1</v>
      </c>
      <c r="B6" s="95">
        <v>2</v>
      </c>
      <c r="C6" s="95">
        <v>3</v>
      </c>
      <c r="D6" s="95">
        <v>4</v>
      </c>
      <c r="E6" s="95">
        <v>5</v>
      </c>
      <c r="F6" s="95">
        <v>6</v>
      </c>
      <c r="G6" s="95">
        <v>7</v>
      </c>
      <c r="H6" s="95">
        <v>8</v>
      </c>
      <c r="I6" s="95">
        <v>9</v>
      </c>
      <c r="J6" s="95">
        <v>10</v>
      </c>
      <c r="K6" s="95">
        <v>11</v>
      </c>
      <c r="L6" s="95">
        <v>12</v>
      </c>
      <c r="M6" s="95">
        <v>13</v>
      </c>
      <c r="N6" s="95">
        <v>14</v>
      </c>
      <c r="O6" s="95">
        <v>15</v>
      </c>
      <c r="P6" s="95">
        <v>16</v>
      </c>
      <c r="Q6" s="95">
        <v>17</v>
      </c>
      <c r="R6" s="95">
        <v>18</v>
      </c>
      <c r="S6" s="95">
        <v>19</v>
      </c>
      <c r="T6" s="95">
        <v>20</v>
      </c>
    </row>
    <row r="7" spans="1:20" ht="113.25" customHeight="1" thickBot="1">
      <c r="A7" s="45">
        <v>1</v>
      </c>
      <c r="B7" s="94" t="s">
        <v>139</v>
      </c>
      <c r="C7" s="94">
        <v>0.2838</v>
      </c>
      <c r="D7" s="94" t="s">
        <v>95</v>
      </c>
      <c r="E7" s="94">
        <v>0.37309999999999999</v>
      </c>
      <c r="F7" s="94">
        <v>0.28739999999999999</v>
      </c>
      <c r="G7" s="94">
        <v>0.2</v>
      </c>
      <c r="H7" s="94" t="s">
        <v>95</v>
      </c>
      <c r="I7" s="94">
        <v>0.57830000000000004</v>
      </c>
      <c r="J7" s="94">
        <v>0.19439999999999999</v>
      </c>
      <c r="K7" s="94">
        <v>0.2838</v>
      </c>
      <c r="L7" s="94" t="s">
        <v>95</v>
      </c>
      <c r="M7" s="94">
        <v>0.2838</v>
      </c>
      <c r="N7" s="94">
        <v>0.2838</v>
      </c>
      <c r="O7" s="94">
        <v>0.2</v>
      </c>
      <c r="P7" s="94" t="s">
        <v>95</v>
      </c>
      <c r="Q7" s="94">
        <v>0.1867</v>
      </c>
      <c r="R7" s="94">
        <v>0.18720000000000001</v>
      </c>
      <c r="S7" s="94">
        <v>0</v>
      </c>
      <c r="T7" s="46" t="s">
        <v>268</v>
      </c>
    </row>
    <row r="8" spans="1:20" ht="29.25" customHeight="1" thickBot="1">
      <c r="A8" s="93"/>
      <c r="B8" s="95" t="s">
        <v>140</v>
      </c>
      <c r="C8" s="94">
        <v>0.2838</v>
      </c>
      <c r="D8" s="95" t="s">
        <v>95</v>
      </c>
      <c r="E8" s="94">
        <v>0.37309999999999999</v>
      </c>
      <c r="F8" s="94">
        <v>0.28739999999999999</v>
      </c>
      <c r="G8" s="94">
        <v>0.2</v>
      </c>
      <c r="H8" s="95" t="s">
        <v>95</v>
      </c>
      <c r="I8" s="95">
        <v>0.57830000000000004</v>
      </c>
      <c r="J8" s="95">
        <v>0.19439999999999999</v>
      </c>
      <c r="K8" s="94">
        <v>0.2838</v>
      </c>
      <c r="L8" s="95" t="s">
        <v>95</v>
      </c>
      <c r="M8" s="94">
        <v>0.2838</v>
      </c>
      <c r="N8" s="94">
        <v>0.2838</v>
      </c>
      <c r="O8" s="95">
        <v>0.2</v>
      </c>
      <c r="P8" s="95" t="s">
        <v>95</v>
      </c>
      <c r="Q8" s="94">
        <v>0.1867</v>
      </c>
      <c r="R8" s="94">
        <v>0.18720000000000001</v>
      </c>
      <c r="S8" s="94">
        <v>0</v>
      </c>
      <c r="T8" s="163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45" zoomScaleNormal="85" zoomScaleSheetLayoutView="145" workbookViewId="0">
      <selection sqref="A1:D1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306" t="s">
        <v>362</v>
      </c>
      <c r="B1" s="306"/>
      <c r="C1" s="306"/>
      <c r="D1" s="306"/>
    </row>
    <row r="2" spans="1:4" ht="15.75" thickBot="1"/>
    <row r="3" spans="1:4" ht="62.25" customHeight="1" thickBot="1">
      <c r="A3" s="293" t="s">
        <v>87</v>
      </c>
      <c r="B3" s="293" t="s">
        <v>141</v>
      </c>
      <c r="C3" s="293" t="s">
        <v>142</v>
      </c>
      <c r="D3" s="293" t="s">
        <v>143</v>
      </c>
    </row>
    <row r="4" spans="1:4" ht="15.75" hidden="1" thickBot="1">
      <c r="A4" s="299"/>
      <c r="B4" s="299"/>
      <c r="C4" s="299"/>
      <c r="D4" s="299"/>
    </row>
    <row r="5" spans="1:4" ht="15.75" hidden="1" thickBot="1">
      <c r="A5" s="299"/>
      <c r="B5" s="299"/>
      <c r="C5" s="299"/>
      <c r="D5" s="299"/>
    </row>
    <row r="6" spans="1:4" ht="15.75" thickBot="1">
      <c r="A6" s="45">
        <v>1</v>
      </c>
      <c r="B6" s="47">
        <v>2</v>
      </c>
      <c r="C6" s="48">
        <v>3</v>
      </c>
      <c r="D6" s="37">
        <v>4</v>
      </c>
    </row>
    <row r="7" spans="1:4" ht="33.75" customHeight="1" thickBot="1">
      <c r="A7" s="49">
        <v>1</v>
      </c>
      <c r="B7" s="293" t="s">
        <v>144</v>
      </c>
      <c r="C7" s="50" t="s">
        <v>145</v>
      </c>
      <c r="D7" s="51" t="s">
        <v>269</v>
      </c>
    </row>
    <row r="8" spans="1:4" ht="45.75" thickBot="1">
      <c r="A8" s="49">
        <v>2</v>
      </c>
      <c r="B8" s="299"/>
      <c r="C8" s="50" t="s">
        <v>146</v>
      </c>
      <c r="D8" s="51" t="s">
        <v>269</v>
      </c>
    </row>
    <row r="9" spans="1:4" ht="30.75" thickBot="1">
      <c r="A9" s="49">
        <v>3</v>
      </c>
      <c r="B9" s="299"/>
      <c r="C9" s="50" t="s">
        <v>147</v>
      </c>
      <c r="D9" s="51" t="s">
        <v>269</v>
      </c>
    </row>
    <row r="10" spans="1:4" ht="30.75" thickBot="1">
      <c r="A10" s="49">
        <v>4</v>
      </c>
      <c r="B10" s="299"/>
      <c r="C10" s="50" t="s">
        <v>148</v>
      </c>
      <c r="D10" s="51" t="s">
        <v>269</v>
      </c>
    </row>
    <row r="11" spans="1:4" ht="45.75" thickBot="1">
      <c r="A11" s="49">
        <v>5</v>
      </c>
      <c r="B11" s="294"/>
      <c r="C11" s="50" t="s">
        <v>149</v>
      </c>
      <c r="D11" s="51" t="s">
        <v>269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130" zoomScaleNormal="85" zoomScaleSheetLayoutView="130" workbookViewId="0">
      <selection activeCell="B12" sqref="B12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306" t="s">
        <v>363</v>
      </c>
      <c r="B1" s="306"/>
      <c r="C1" s="306"/>
    </row>
    <row r="2" spans="1:3" ht="15.75" thickBot="1"/>
    <row r="3" spans="1:3" ht="62.25" customHeight="1" thickBot="1">
      <c r="A3" s="293" t="s">
        <v>87</v>
      </c>
      <c r="B3" s="293" t="s">
        <v>141</v>
      </c>
      <c r="C3" s="293" t="s">
        <v>150</v>
      </c>
    </row>
    <row r="4" spans="1:3" ht="15" hidden="1" customHeight="1">
      <c r="A4" s="299"/>
      <c r="B4" s="299"/>
      <c r="C4" s="299"/>
    </row>
    <row r="5" spans="1:3" ht="15" hidden="1" customHeight="1">
      <c r="A5" s="299"/>
      <c r="B5" s="299"/>
      <c r="C5" s="299"/>
    </row>
    <row r="6" spans="1:3" ht="15.75" thickBot="1">
      <c r="A6" s="45">
        <v>1</v>
      </c>
      <c r="B6" s="52">
        <v>2</v>
      </c>
      <c r="C6" s="45">
        <v>3</v>
      </c>
    </row>
    <row r="7" spans="1:3" ht="49.5" customHeight="1" thickBot="1">
      <c r="A7" s="38">
        <v>1</v>
      </c>
      <c r="B7" s="36" t="s">
        <v>144</v>
      </c>
      <c r="C7" s="36" t="s">
        <v>151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view="pageBreakPreview" zoomScaleNormal="145" zoomScaleSheetLayoutView="100" workbookViewId="0">
      <selection activeCell="L13" sqref="L13"/>
    </sheetView>
  </sheetViews>
  <sheetFormatPr defaultRowHeight="15"/>
  <cols>
    <col min="1" max="1" width="6.5703125" customWidth="1"/>
    <col min="2" max="2" width="6" hidden="1" customWidth="1"/>
    <col min="3" max="3" width="17.5703125" customWidth="1"/>
    <col min="4" max="4" width="33.85546875" customWidth="1"/>
    <col min="5" max="5" width="15.28515625" customWidth="1"/>
  </cols>
  <sheetData>
    <row r="2" spans="1:5" ht="45" customHeight="1">
      <c r="A2" s="316" t="s">
        <v>364</v>
      </c>
      <c r="B2" s="316"/>
      <c r="C2" s="316"/>
      <c r="D2" s="316"/>
      <c r="E2" s="316"/>
    </row>
    <row r="4" spans="1:5" ht="73.5" customHeight="1" thickBot="1">
      <c r="A4" s="199" t="s">
        <v>355</v>
      </c>
      <c r="B4" s="199"/>
      <c r="C4" s="199"/>
      <c r="D4" s="199"/>
      <c r="E4" s="199"/>
    </row>
    <row r="5" spans="1:5" ht="53.25" customHeight="1" thickBot="1">
      <c r="A5" s="179" t="s">
        <v>278</v>
      </c>
      <c r="B5" s="309" t="s">
        <v>279</v>
      </c>
      <c r="C5" s="310"/>
      <c r="D5" s="180" t="s">
        <v>280</v>
      </c>
      <c r="E5" s="180" t="s">
        <v>281</v>
      </c>
    </row>
    <row r="6" spans="1:5" ht="16.5" thickBot="1">
      <c r="A6" s="181" t="s">
        <v>305</v>
      </c>
      <c r="B6" s="311">
        <v>9</v>
      </c>
      <c r="C6" s="312"/>
      <c r="D6" s="182" t="s">
        <v>282</v>
      </c>
      <c r="E6" s="183">
        <v>80</v>
      </c>
    </row>
    <row r="7" spans="1:5" ht="16.5" thickBot="1">
      <c r="A7" s="181" t="s">
        <v>306</v>
      </c>
      <c r="B7" s="313">
        <v>11</v>
      </c>
      <c r="C7" s="314"/>
      <c r="D7" s="182" t="s">
        <v>283</v>
      </c>
      <c r="E7" s="183">
        <v>50</v>
      </c>
    </row>
    <row r="8" spans="1:5" ht="16.5" thickBot="1">
      <c r="A8" s="181" t="s">
        <v>307</v>
      </c>
      <c r="B8" s="313">
        <v>18</v>
      </c>
      <c r="C8" s="314"/>
      <c r="D8" s="182" t="s">
        <v>284</v>
      </c>
      <c r="E8" s="183">
        <v>40</v>
      </c>
    </row>
    <row r="9" spans="1:5" ht="20.25" customHeight="1" thickBot="1">
      <c r="A9" s="181" t="s">
        <v>308</v>
      </c>
      <c r="B9" s="313">
        <v>32</v>
      </c>
      <c r="C9" s="314"/>
      <c r="D9" s="182" t="s">
        <v>285</v>
      </c>
      <c r="E9" s="183">
        <v>74</v>
      </c>
    </row>
    <row r="10" spans="1:5" ht="31.5" customHeight="1" thickBot="1">
      <c r="A10" s="181" t="s">
        <v>309</v>
      </c>
      <c r="B10" s="313">
        <v>35</v>
      </c>
      <c r="C10" s="315"/>
      <c r="D10" s="182" t="s">
        <v>286</v>
      </c>
      <c r="E10" s="183">
        <v>58</v>
      </c>
    </row>
    <row r="11" spans="1:5" ht="27" customHeight="1" thickBot="1">
      <c r="A11" s="317" t="s">
        <v>310</v>
      </c>
      <c r="B11" s="318"/>
      <c r="C11" s="185">
        <v>40</v>
      </c>
      <c r="D11" s="182" t="s">
        <v>287</v>
      </c>
      <c r="E11" s="183">
        <v>16</v>
      </c>
    </row>
    <row r="12" spans="1:5" ht="35.25" customHeight="1" thickBot="1">
      <c r="A12" s="319" t="s">
        <v>311</v>
      </c>
      <c r="B12" s="320"/>
      <c r="C12" s="186">
        <v>52</v>
      </c>
      <c r="D12" s="182" t="s">
        <v>288</v>
      </c>
      <c r="E12" s="183">
        <v>38</v>
      </c>
    </row>
    <row r="13" spans="1:5" ht="27.75" customHeight="1" thickBot="1">
      <c r="A13" s="319" t="s">
        <v>312</v>
      </c>
      <c r="B13" s="320"/>
      <c r="C13" s="186" t="s">
        <v>289</v>
      </c>
      <c r="D13" s="182" t="s">
        <v>290</v>
      </c>
      <c r="E13" s="183">
        <v>54</v>
      </c>
    </row>
    <row r="14" spans="1:5" ht="16.5" thickBot="1">
      <c r="A14" s="321" t="s">
        <v>313</v>
      </c>
      <c r="B14" s="322"/>
      <c r="C14" s="182">
        <v>82</v>
      </c>
      <c r="D14" s="184" t="s">
        <v>291</v>
      </c>
      <c r="E14" s="183">
        <v>76</v>
      </c>
    </row>
    <row r="15" spans="1:5" ht="16.5" thickBot="1">
      <c r="A15" s="307" t="s">
        <v>314</v>
      </c>
      <c r="B15" s="308"/>
      <c r="C15" s="182">
        <v>83</v>
      </c>
      <c r="D15" s="184" t="s">
        <v>292</v>
      </c>
      <c r="E15" s="183">
        <v>13</v>
      </c>
    </row>
    <row r="16" spans="1:5" ht="16.5" thickBot="1">
      <c r="A16" s="307" t="s">
        <v>315</v>
      </c>
      <c r="B16" s="308"/>
      <c r="C16" s="182">
        <v>85</v>
      </c>
      <c r="D16" s="184" t="s">
        <v>293</v>
      </c>
      <c r="E16" s="183">
        <v>56</v>
      </c>
    </row>
    <row r="17" spans="1:5" ht="16.5" thickBot="1">
      <c r="A17" s="307" t="s">
        <v>316</v>
      </c>
      <c r="B17" s="308"/>
      <c r="C17" s="182">
        <v>88</v>
      </c>
      <c r="D17" s="184" t="s">
        <v>294</v>
      </c>
      <c r="E17" s="183">
        <v>56</v>
      </c>
    </row>
    <row r="18" spans="1:5" ht="16.5" thickBot="1">
      <c r="A18" s="307" t="s">
        <v>317</v>
      </c>
      <c r="B18" s="308"/>
      <c r="C18" s="182">
        <v>97</v>
      </c>
      <c r="D18" s="184" t="s">
        <v>295</v>
      </c>
      <c r="E18" s="183">
        <v>32</v>
      </c>
    </row>
    <row r="19" spans="1:5" ht="16.5" thickBot="1">
      <c r="A19" s="307" t="s">
        <v>318</v>
      </c>
      <c r="B19" s="308"/>
      <c r="C19" s="182">
        <v>99</v>
      </c>
      <c r="D19" s="184" t="s">
        <v>296</v>
      </c>
      <c r="E19" s="183">
        <v>10</v>
      </c>
    </row>
    <row r="20" spans="1:5" ht="16.5" thickBot="1">
      <c r="A20" s="307" t="s">
        <v>319</v>
      </c>
      <c r="B20" s="308"/>
      <c r="C20" s="182">
        <v>181</v>
      </c>
      <c r="D20" s="184" t="s">
        <v>297</v>
      </c>
      <c r="E20" s="183">
        <v>32</v>
      </c>
    </row>
    <row r="21" spans="1:5" ht="16.5" thickBot="1">
      <c r="A21" s="307" t="s">
        <v>320</v>
      </c>
      <c r="B21" s="308"/>
      <c r="C21" s="182">
        <v>185</v>
      </c>
      <c r="D21" s="184" t="s">
        <v>298</v>
      </c>
      <c r="E21" s="183">
        <v>11</v>
      </c>
    </row>
    <row r="22" spans="1:5" ht="16.5" thickBot="1">
      <c r="A22" s="307" t="s">
        <v>321</v>
      </c>
      <c r="B22" s="308"/>
      <c r="C22" s="182">
        <v>186</v>
      </c>
      <c r="D22" s="184" t="s">
        <v>299</v>
      </c>
      <c r="E22" s="183">
        <v>72</v>
      </c>
    </row>
    <row r="23" spans="1:5" ht="16.5" thickBot="1">
      <c r="A23" s="307" t="s">
        <v>322</v>
      </c>
      <c r="B23" s="308"/>
      <c r="C23" s="182">
        <v>303</v>
      </c>
      <c r="D23" s="184" t="s">
        <v>300</v>
      </c>
      <c r="E23" s="183">
        <v>40</v>
      </c>
    </row>
    <row r="24" spans="1:5" ht="16.5" thickBot="1">
      <c r="A24" s="307" t="s">
        <v>323</v>
      </c>
      <c r="B24" s="308"/>
      <c r="C24" s="182">
        <v>45</v>
      </c>
      <c r="D24" s="184" t="s">
        <v>301</v>
      </c>
      <c r="E24" s="183">
        <v>76</v>
      </c>
    </row>
    <row r="25" spans="1:5" ht="16.5" thickBot="1">
      <c r="A25" s="307" t="s">
        <v>324</v>
      </c>
      <c r="B25" s="308"/>
      <c r="C25" s="182">
        <v>49</v>
      </c>
      <c r="D25" s="184" t="s">
        <v>302</v>
      </c>
      <c r="E25" s="183">
        <v>74</v>
      </c>
    </row>
    <row r="26" spans="1:5" ht="32.25" thickBot="1">
      <c r="A26" s="307" t="s">
        <v>325</v>
      </c>
      <c r="B26" s="308"/>
      <c r="C26" s="182" t="s">
        <v>303</v>
      </c>
      <c r="D26" s="183" t="s">
        <v>304</v>
      </c>
      <c r="E26" s="183">
        <v>98</v>
      </c>
    </row>
    <row r="28" spans="1:5">
      <c r="A28" t="s">
        <v>326</v>
      </c>
    </row>
    <row r="29" spans="1:5">
      <c r="A29" t="s">
        <v>327</v>
      </c>
    </row>
    <row r="30" spans="1:5">
      <c r="A30" t="s">
        <v>328</v>
      </c>
    </row>
  </sheetData>
  <mergeCells count="24">
    <mergeCell ref="A23:B23"/>
    <mergeCell ref="A24:B24"/>
    <mergeCell ref="A25:B25"/>
    <mergeCell ref="A26:B26"/>
    <mergeCell ref="A2:E2"/>
    <mergeCell ref="A4:E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11</vt:i4>
      </vt:variant>
    </vt:vector>
  </HeadingPairs>
  <TitlesOfParts>
    <vt:vector size="33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 3.4</vt:lpstr>
      <vt:lpstr>п.3.5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п.4.9</vt:lpstr>
      <vt:lpstr>п.4.3!sub_17403</vt:lpstr>
      <vt:lpstr>'п. 3.4'!Область_печати</vt:lpstr>
      <vt:lpstr>п.1.3!Область_печати</vt:lpstr>
      <vt:lpstr>п.1.4!Область_печати</vt:lpstr>
      <vt:lpstr>п.3.1!Область_печати</vt:lpstr>
      <vt:lpstr>п.3.2!Область_печати</vt:lpstr>
      <vt:lpstr>п.3.3!Область_печати</vt:lpstr>
      <vt:lpstr>п.3.5!Область_печати</vt:lpstr>
      <vt:lpstr>п.4.7!Область_печати</vt:lpstr>
      <vt:lpstr>п.4.8!Область_печати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pei</cp:lastModifiedBy>
  <dcterms:created xsi:type="dcterms:W3CDTF">2017-11-22T13:39:46Z</dcterms:created>
  <dcterms:modified xsi:type="dcterms:W3CDTF">2017-11-24T09:33:16Z</dcterms:modified>
</cp:coreProperties>
</file>